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225" windowWidth="10395" windowHeight="7770" tabRatio="738" activeTab="12"/>
  </bookViews>
  <sheets>
    <sheet name="pet-ct" sheetId="1" r:id="rId1"/>
    <sheet name="hidrocefalie " sheetId="2" r:id="rId2"/>
    <sheet name="implant neurostimulator medular" sheetId="3" r:id="rId3"/>
    <sheet name="rad interv" sheetId="4" r:id="rId4"/>
    <sheet name="prog de boli cardio" sheetId="5" state="hidden" r:id="rId5"/>
    <sheet name="prog de boli cardio " sheetId="6" r:id="rId6"/>
    <sheet name="ortopedie" sheetId="7" r:id="rId7"/>
    <sheet name="boli endocrine" sheetId="8" r:id="rId8"/>
    <sheet name="prog nat al surd." sheetId="9" r:id="rId9"/>
    <sheet name="hemof.-talas" sheetId="10" r:id="rId10"/>
    <sheet name="boli neurologice" sheetId="11" r:id="rId11"/>
    <sheet name="boli rare- material" sheetId="12" r:id="rId12"/>
    <sheet name="boli rare- medic" sheetId="13" r:id="rId13"/>
    <sheet name="seturi pompe insulina" sheetId="14" r:id="rId14"/>
    <sheet name="consumabile sis de monit glic" sheetId="15" r:id="rId15"/>
    <sheet name="sisteme glicemie" sheetId="16" r:id="rId16"/>
    <sheet name="radioterapie " sheetId="17" r:id="rId17"/>
    <sheet name="leucemie" sheetId="18" r:id="rId18"/>
    <sheet name="reconstructia mamara" sheetId="19" r:id="rId19"/>
    <sheet name="oncologie" sheetId="20" r:id="rId20"/>
    <sheet name="oncologie cost volum" sheetId="21" r:id="rId21"/>
    <sheet name="boli rare cost volum" sheetId="22" r:id="rId22"/>
    <sheet name="boli neurologice cost volum " sheetId="23" r:id="rId23"/>
    <sheet name=" dializa 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___xlnm.Print_Titles">#REF!</definedName>
    <definedName name="__xlnm.Print_Titles" localSheetId="23">#REF!</definedName>
    <definedName name="_xlnm.Print_Titles" localSheetId="9">#REF!</definedName>
    <definedName name="_xlnm.Print_Titles" localSheetId="6">#REF!</definedName>
    <definedName name="_xlnm.Print_Titles" localSheetId="13">#REF!</definedName>
    <definedName name="_xlnm.Print_Titles">#REF!</definedName>
    <definedName name="_xlnm.Print_Area" localSheetId="5">'prog de boli cardio '!$A$1:$U$36</definedName>
    <definedName name="_xlnm.Print_Titles" localSheetId="23">' dializa '!$B:$D</definedName>
    <definedName name="_xlnm.Print_Titles" localSheetId="7">'boli endocrine'!$B:$D</definedName>
    <definedName name="_xlnm.Print_Titles" localSheetId="10">'boli neurologice'!$B:$C</definedName>
    <definedName name="_xlnm.Print_Titles" localSheetId="22">'boli neurologice cost volum '!$B:$C</definedName>
    <definedName name="_xlnm.Print_Titles" localSheetId="21">'boli rare cost volum'!$B:$D</definedName>
    <definedName name="_xlnm.Print_Titles" localSheetId="11">'boli rare- material'!$C:$D</definedName>
    <definedName name="_xlnm.Print_Titles" localSheetId="9">'hemof.-talas'!$B:$D</definedName>
    <definedName name="_xlnm.Print_Titles" localSheetId="1">'hidrocefalie '!$B:$C</definedName>
    <definedName name="_xlnm.Print_Titles" localSheetId="17">'leucemie'!$B:$C</definedName>
    <definedName name="_xlnm.Print_Titles" localSheetId="19">'oncologie'!$B:$C</definedName>
    <definedName name="_xlnm.Print_Titles" localSheetId="20">'oncologie cost volum'!$B:$C</definedName>
    <definedName name="_xlnm.Print_Titles" localSheetId="6">'ortopedie'!$8:$8</definedName>
    <definedName name="_xlnm.Print_Titles" localSheetId="0">'pet-ct'!$B:$C</definedName>
    <definedName name="_xlnm.Print_Titles" localSheetId="4">'prog de boli cardio'!$C:$D,'prog de boli cardio'!#REF!</definedName>
    <definedName name="_xlnm.Print_Titles" localSheetId="5">'prog de boli cardio '!$3:$3</definedName>
    <definedName name="_xlnm.Print_Titles" localSheetId="8">'prog nat al surd.'!$C:$D</definedName>
    <definedName name="_xlnm.Print_Titles" localSheetId="3">'rad interv'!$B:$C</definedName>
    <definedName name="_xlnm.Print_Titles" localSheetId="16">'radioterapie '!$B:$C</definedName>
    <definedName name="_xlnm.Print_Titles" localSheetId="18">'reconstructia mamara'!$C:$D</definedName>
    <definedName name="_xlnm.Print_Titles" localSheetId="13">'seturi pompe insulina'!$B:$C</definedName>
    <definedName name="_xlnm.Print_Titles" localSheetId="15">'sisteme glicemie'!$B:$C</definedName>
  </definedNames>
  <calcPr fullCalcOnLoad="1"/>
</workbook>
</file>

<file path=xl/sharedStrings.xml><?xml version="1.0" encoding="utf-8"?>
<sst xmlns="http://schemas.openxmlformats.org/spreadsheetml/2006/main" count="935" uniqueCount="176">
  <si>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</si>
  <si>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</si>
  <si>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</si>
  <si>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</si>
  <si>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</si>
  <si>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TOTAL</t>
  </si>
  <si>
    <t>Furnizor</t>
  </si>
  <si>
    <t>TOTAL GENERAL</t>
  </si>
  <si>
    <t>Spitalul Clinic de Urgenta Bagdasar Arseni</t>
  </si>
  <si>
    <t>Denumire program</t>
  </si>
  <si>
    <t>Nr. Crt</t>
  </si>
  <si>
    <t>Nr. Crt.</t>
  </si>
  <si>
    <t>HTAP</t>
  </si>
  <si>
    <t>Osteoporoza</t>
  </si>
  <si>
    <t>Gusa prin tireomegalie datorata carentei de iod</t>
  </si>
  <si>
    <t>Implanturi cohleare</t>
  </si>
  <si>
    <t>Sp. Cl. De Urgenta ptr Copii M.S. CURIE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</si>
  <si>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</si>
  <si>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</si>
  <si>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</si>
  <si>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</si>
  <si>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</si>
  <si>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</si>
  <si>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</si>
  <si>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Institutul de Urgenta C.C.Iliescu</t>
  </si>
  <si>
    <t>Spitalul Universitar de Urgenta Bucuresti</t>
  </si>
  <si>
    <t>Spitalul Clinic de Urgenţă Bucuresti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</si>
  <si>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</si>
  <si>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</si>
  <si>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</si>
  <si>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</si>
  <si>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</si>
  <si>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</si>
  <si>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</si>
  <si>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</si>
  <si>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Universitar Elias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</si>
  <si>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</si>
  <si>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</si>
  <si>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</si>
  <si>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EPIDERMOLIZA BULOASA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</si>
  <si>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</si>
  <si>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</si>
  <si>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</si>
  <si>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</si>
  <si>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</si>
  <si>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</si>
  <si>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</si>
  <si>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</si>
  <si>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</si>
  <si>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</si>
  <si>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</si>
  <si>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</si>
  <si>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Credite angajament an 2018</t>
  </si>
  <si>
    <t>Valoare trimestrul I 2018</t>
  </si>
  <si>
    <t>Nr. crt.</t>
  </si>
  <si>
    <t>Dr.Andreea Nicoleta SAFTA</t>
  </si>
  <si>
    <t>Cristina Constanta CALINOIU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</si>
  <si>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</si>
  <si>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</si>
  <si>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</si>
  <si>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</si>
  <si>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</si>
  <si>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</si>
  <si>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</si>
  <si>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</si>
  <si>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</si>
  <si>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</si>
  <si>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UNITATEA SANITARA</t>
  </si>
  <si>
    <t>Tip HD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</si>
  <si>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</si>
  <si>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</si>
  <si>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</si>
  <si>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</si>
  <si>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</si>
  <si>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Intocmit</t>
  </si>
  <si>
    <t>Jr.Corina PANAITESCU</t>
  </si>
  <si>
    <t xml:space="preserve"> Carmen LIPAN</t>
  </si>
  <si>
    <t>Valoare trimestrul II 2018 la 19.04.2018</t>
  </si>
  <si>
    <t>Atrofie musculara spinala</t>
  </si>
  <si>
    <t>Denumire activitate in cadrul subprogramului</t>
  </si>
  <si>
    <t xml:space="preserve"> Hemofilie fara inhibitori profilaxie intermitenta</t>
  </si>
  <si>
    <t>Hemofilie cu interventii chirurgicale</t>
  </si>
  <si>
    <t>Activitate</t>
  </si>
  <si>
    <t>Hemofilie cu inhibitori tratament sangerare</t>
  </si>
  <si>
    <t xml:space="preserve"> Hemofilie fara inhibitori profilaxie continua </t>
  </si>
  <si>
    <t>lei</t>
  </si>
  <si>
    <t>Spitalul Clinic Judetean de Urgenta Pius Branzeu Timisoara</t>
  </si>
  <si>
    <t>afectiuni cerebrovasculare</t>
  </si>
  <si>
    <t>afectiuni vasculare periferice</t>
  </si>
  <si>
    <t>afectiuni oncologice</t>
  </si>
  <si>
    <t>Institutul de Boli Cardiovasculare Timisoara</t>
  </si>
  <si>
    <t>Endoprotezare adulti</t>
  </si>
  <si>
    <t>Spitalul Clinic Municipal de Urgenta Timisoara</t>
  </si>
  <si>
    <t>Spitalul Clinic de Urgenta pentru Copii Louis Turcanu Timisoara</t>
  </si>
  <si>
    <t>Asociatia Oncohelp Timisoara</t>
  </si>
  <si>
    <t xml:space="preserve">Centrul Medical Clinic de Evaluare, Terapie, Educatie Medicala Specifica si Recuperare pentru Copii si Tineri  „Cristian Serban’’ Buzias, </t>
  </si>
  <si>
    <t>Spital Clinic de Boli Infectioase si Pneumoftiziologie  „Victor Babes ’’ Timisoara</t>
  </si>
  <si>
    <t>Spitalul Clinic CF Timisoara</t>
  </si>
  <si>
    <t>Boala Hunter</t>
  </si>
  <si>
    <t>Boala Pompe</t>
  </si>
  <si>
    <t>SC Oncocenter SRL</t>
  </si>
  <si>
    <t>SEDINTE HEMODIALIZA</t>
  </si>
  <si>
    <t>DIALIZA PERITONEALA</t>
  </si>
  <si>
    <t>TOTAL SP. JUDETEAN TM</t>
  </si>
  <si>
    <t>TOTAL SP.TURCANU TM</t>
  </si>
  <si>
    <t>SC Avitum SRL</t>
  </si>
  <si>
    <t>SEDINTE HEMODIAFILTRARE</t>
  </si>
  <si>
    <t>DIALIZA PERITONEALA AUTOMATA</t>
  </si>
  <si>
    <t>TOTAL SC AVITUM SRL</t>
  </si>
  <si>
    <t xml:space="preserve">SC Nefromed SRL </t>
  </si>
  <si>
    <t>TOTAL SC NEFROMED SRL</t>
  </si>
  <si>
    <t>SC Nefrocenter SRL</t>
  </si>
  <si>
    <t>TOTAL SC NEFROCENTER SRL</t>
  </si>
  <si>
    <t>SC AFFIDEA SRL</t>
  </si>
  <si>
    <t>Procesoare de sunet externe pt proteze auditive implantabile cu ancorare osoasa</t>
  </si>
  <si>
    <t>trim IV</t>
  </si>
  <si>
    <t>SC Materna Care SRL Timisoara</t>
  </si>
  <si>
    <t xml:space="preserve">Proteze auditive cu ancorare osoasa </t>
  </si>
  <si>
    <t>Procesoare de sunet externe pt implant cohlear</t>
  </si>
  <si>
    <t>Mucopolizaharidoza IV</t>
  </si>
  <si>
    <t>Sindrom  Morrquio</t>
  </si>
  <si>
    <t>Valoare ianuarie</t>
  </si>
  <si>
    <t>Valoare februarie</t>
  </si>
  <si>
    <t>Valoare martie</t>
  </si>
  <si>
    <t xml:space="preserve">trim I </t>
  </si>
  <si>
    <t xml:space="preserve">Aprilie </t>
  </si>
  <si>
    <t xml:space="preserve">Mai </t>
  </si>
  <si>
    <t xml:space="preserve">iunie </t>
  </si>
  <si>
    <t xml:space="preserve">semestrul I </t>
  </si>
  <si>
    <t xml:space="preserve">iulie </t>
  </si>
  <si>
    <t>august.</t>
  </si>
  <si>
    <t xml:space="preserve">septembr. </t>
  </si>
  <si>
    <t xml:space="preserve">trimestrul IIII </t>
  </si>
  <si>
    <t xml:space="preserve">oct. </t>
  </si>
  <si>
    <t>noiembr.</t>
  </si>
  <si>
    <t>decembr.</t>
  </si>
  <si>
    <r>
      <t xml:space="preserve">“PROGRAMUL NATIONAL DE DIABET ZAHAR” – SETURI CONSUMABILE PENTRU POMPELE DE INSULINA </t>
    </r>
    <r>
      <rPr>
        <sz val="10"/>
        <rFont val="Arial"/>
        <family val="2"/>
      </rPr>
      <t xml:space="preserve"> 2021</t>
    </r>
  </si>
  <si>
    <t>Purpura cost volum</t>
  </si>
  <si>
    <t>Alte med boli rare cost volum</t>
  </si>
  <si>
    <t>Pompe implantabile</t>
  </si>
  <si>
    <t>RTC RADIOLOGY THERAPEUTIC CENTER SRL</t>
  </si>
  <si>
    <t>an 2022</t>
  </si>
  <si>
    <t>SUBPROGRAMUL DE TRATAMENT AL HIDROCEFALIEI CONGENITALE SAU DOBANDITE LA COPIL 2022</t>
  </si>
  <si>
    <t>SUBPROGRAMUL DE RECONSTRUCTIE MAMARA DUPA AFECTIUNI ONCOLOGICE PRIN ENDOPROTEZARE 2022</t>
  </si>
  <si>
    <t>SUBPROGRAMUL DE RADIOTERAPIE A BOLNAVILOR CU AFECTIUNI ONCOLOGICE 2022</t>
  </si>
  <si>
    <t>SUBPROGRAMUL DE DIAGNOSTIC IMUNOFENOTIPIC, CITOGENETIC SI BIOMOLECULAR AL LEUCEMIILOR ACUTE 2022</t>
  </si>
  <si>
    <t>SUBPROGRAMUL DE TRATAMENT AL DURERII NEUROPATE PRIN IMPLANT DE NEUROSTIMULATOR MEDULAR 2022</t>
  </si>
  <si>
    <t>SUBPROGRAMUL DE RADIOLOGIE INTERVENTIONALA 2022</t>
  </si>
  <si>
    <t>hemoragii acute sau cronice</t>
  </si>
  <si>
    <t>PROGRAMUL NATIONAL DE BOLI CARDIOVASCULARE 2022</t>
  </si>
  <si>
    <t>PROGRAMUL NATIONAL DE ORTOPEDIE 2022</t>
  </si>
  <si>
    <t>PROGRAMUL NATIONAL DE TRATAMENT AL HEMOFILIEI SI TALASEMIEI 2022</t>
  </si>
  <si>
    <t>PROGRAMUL NATIONAL DE TRATAMENT AL BOLILOR NEUROLOGICE  2022</t>
  </si>
  <si>
    <t>PROGRAMUL NATIONAL DE TRATAMENT PENTRU BOLI RARE -  MATERIALE 2022</t>
  </si>
  <si>
    <t>PROGRAMUL NATIONAL DE TRATAMENT PENTRU BOLI RARE - MEDICAMENTE 2022</t>
  </si>
  <si>
    <t>“PROGRAMUL NATIONAL DE DIABET ZAHAR” – POMPE INSULINA SI MATERIALE CONSUMABILE 2022</t>
  </si>
  <si>
    <t xml:space="preserve"> PROGRAMUL NATIONAL DE ONCOLOGIE -COST VOLUM 2022</t>
  </si>
  <si>
    <t xml:space="preserve"> PROGRAMUL NATIONAL DE ONCOLOGIE 2022</t>
  </si>
  <si>
    <t>PROGRAMUL NATIONAL DE TRATAMENT PENTRU BOLI RARE - MEDICAMENTE COST VOLUM 2022</t>
  </si>
  <si>
    <t>PROGRAMUL NATIONAL DE TRATAMENT PENTRU BOLI NEUROLOGICE - MEDICAMENTE COST VOLUM 2022</t>
  </si>
  <si>
    <t>PROGRAMUL NATIONAL DE SUPLEERE A FUNCTIEI RENALE LA BOLNAVII CU INSUFICIENTA RENALA CRONICA  2022</t>
  </si>
  <si>
    <t>PROGRAMUL NATIONAL DE BOLI ENDOCRINE 2022</t>
  </si>
  <si>
    <t>PROGRAMUL NATIONAL DE TRATAMENT AL SURDITATII PRIN PROTEZE AUDITIVE IMPLANTABILE 2022</t>
  </si>
  <si>
    <t xml:space="preserve"> PROGRAMUL NATIONAL DE DIABET ZAHARAT-CONSUMABILE SISTEME DE POMPA DE INSULINA CU SENZORI DE MONITORIZARE CONTINUA A GLICEMIEI 2022</t>
  </si>
  <si>
    <t xml:space="preserve"> PROGRAMUL NATIONAL DE DIABET ZAHARAT-CONSUMABILE SISTEME DE MONITORIZARE CONTINUA A GLICEMIEI 2022</t>
  </si>
  <si>
    <t xml:space="preserve"> PROGRAMUL NATIONAL DE DIABET ZAHARAT-SISTEME DE POMPA DE INSULINA CU SENZORI DE MONITORIZARE CONTINUA A GLICEMIEI 2022</t>
  </si>
  <si>
    <t xml:space="preserve"> PROGRAMUL NATIONAL DE DIABET ZAHARAT-SISTEME DE MONITORIZARE CONTINUA A GLICEMIEI 2022</t>
  </si>
  <si>
    <t>Asociatia Oncohelp Timisoara*</t>
  </si>
  <si>
    <t>RTC RADIOLOGY THERAPEUTIC CENTER SRL*</t>
  </si>
  <si>
    <t>Programul national de PET CT- valabil din 01,04,2022</t>
  </si>
  <si>
    <t>proceduri chirurgie cardiovasculara-copii</t>
  </si>
  <si>
    <t>Asociatia Omcohelp</t>
  </si>
  <si>
    <t>Hemoglobinurie paroxistica nocturna</t>
  </si>
  <si>
    <t>copii cu malformatii cardiace- card interv</t>
  </si>
  <si>
    <t>Asociatia Oncohelp</t>
  </si>
  <si>
    <t>Sindorom hemolitic uremic atipic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</si>
</sst>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0\ _l_e_i_-;\-* #,##0.00\ _l_e_i_-;_-* \-??\ _l_e_i_-;_-@_-"/>
    <numFmt numFmtId="177" formatCode="#,##0.00_ ;[Red]\-#,##0.00\ "/>
  </numFmts>
  <fonts count="5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2" borderId="0" applyNumberFormat="0" applyBorder="0" applyAlignment="0" applyProtection="0"/>
    <xf numFmtId="0" fontId="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4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2" borderId="0" applyNumberFormat="0" applyBorder="0" applyAlignment="0" applyProtection="0"/>
    <xf numFmtId="0" fontId="1" fillId="8" borderId="0" applyNumberFormat="0" applyBorder="0" applyAlignment="0" applyProtection="0"/>
    <xf numFmtId="0" fontId="41" fillId="18" borderId="0" applyNumberFormat="0" applyBorder="0" applyAlignment="0" applyProtection="0"/>
    <xf numFmtId="0" fontId="1" fillId="13" borderId="0" applyNumberFormat="0" applyBorder="0" applyAlignment="0" applyProtection="0"/>
    <xf numFmtId="0" fontId="41" fillId="4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8" fillId="21" borderId="0" applyNumberFormat="0" applyBorder="0" applyAlignment="0" applyProtection="0"/>
    <xf numFmtId="0" fontId="42" fillId="22" borderId="0" applyNumberFormat="0" applyBorder="0" applyAlignment="0" applyProtection="0"/>
    <xf numFmtId="0" fontId="8" fillId="15" borderId="0" applyNumberFormat="0" applyBorder="0" applyAlignment="0" applyProtection="0"/>
    <xf numFmtId="0" fontId="42" fillId="16" borderId="0" applyNumberFormat="0" applyBorder="0" applyAlignment="0" applyProtection="0"/>
    <xf numFmtId="0" fontId="8" fillId="17" borderId="0" applyNumberFormat="0" applyBorder="0" applyAlignment="0" applyProtection="0"/>
    <xf numFmtId="0" fontId="42" fillId="1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0" borderId="0" applyNumberFormat="0" applyBorder="0" applyAlignment="0" applyProtection="0"/>
    <xf numFmtId="0" fontId="42" fillId="4" borderId="0" applyNumberFormat="0" applyBorder="0" applyAlignment="0" applyProtection="0"/>
    <xf numFmtId="0" fontId="8" fillId="25" borderId="0" applyNumberFormat="0" applyBorder="0" applyAlignment="0" applyProtection="0"/>
    <xf numFmtId="0" fontId="42" fillId="20" borderId="0" applyNumberFormat="0" applyBorder="0" applyAlignment="0" applyProtection="0"/>
    <xf numFmtId="0" fontId="8" fillId="26" borderId="0" applyNumberFormat="0" applyBorder="0" applyAlignment="0" applyProtection="0"/>
    <xf numFmtId="0" fontId="42" fillId="27" borderId="0" applyNumberFormat="0" applyBorder="0" applyAlignment="0" applyProtection="0"/>
    <xf numFmtId="0" fontId="8" fillId="28" borderId="0" applyNumberFormat="0" applyBorder="0" applyAlignment="0" applyProtection="0"/>
    <xf numFmtId="0" fontId="42" fillId="16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23" borderId="0" applyNumberFormat="0" applyBorder="0" applyAlignment="0" applyProtection="0"/>
    <xf numFmtId="0" fontId="42" fillId="31" borderId="0" applyNumberFormat="0" applyBorder="0" applyAlignment="0" applyProtection="0"/>
    <xf numFmtId="0" fontId="8" fillId="20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4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45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76" fontId="0" fillId="0" borderId="0" applyFill="0" applyBorder="0" applyAlignment="0" applyProtection="0"/>
    <xf numFmtId="173" fontId="0" fillId="0" borderId="0" applyFill="0" applyBorder="0" applyAlignment="0" applyProtection="0"/>
    <xf numFmtId="176" fontId="0" fillId="0" borderId="0" applyFill="0" applyBorder="0" applyAlignment="0" applyProtection="0"/>
    <xf numFmtId="175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51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52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8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34">
    <xf numFmtId="0" fontId="0" fillId="0" borderId="0" xfId="0" applyAlignment="1">
      <alignment/>
    </xf>
    <xf numFmtId="0" fontId="4" fillId="0" borderId="19" xfId="79" applyFont="1" applyFill="1" applyBorder="1" applyAlignment="1">
      <alignment horizontal="center" vertical="center" wrapText="1"/>
      <protection/>
    </xf>
    <xf numFmtId="0" fontId="4" fillId="0" borderId="0" xfId="117" applyFont="1" applyAlignment="1">
      <alignment horizontal="center" vertical="center" wrapText="1"/>
      <protection/>
    </xf>
    <xf numFmtId="4" fontId="4" fillId="0" borderId="20" xfId="117" applyNumberFormat="1" applyFont="1" applyFill="1" applyBorder="1" applyAlignment="1">
      <alignment horizontal="center" vertical="center" wrapText="1"/>
      <protection/>
    </xf>
    <xf numFmtId="4" fontId="4" fillId="0" borderId="0" xfId="117" applyNumberFormat="1" applyFont="1" applyFill="1" applyBorder="1" applyAlignment="1">
      <alignment horizontal="center" vertical="center" wrapText="1"/>
      <protection/>
    </xf>
    <xf numFmtId="0" fontId="0" fillId="0" borderId="0" xfId="117" applyFont="1" applyAlignment="1">
      <alignment horizontal="center" vertical="center" wrapText="1"/>
      <protection/>
    </xf>
    <xf numFmtId="4" fontId="0" fillId="0" borderId="21" xfId="117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Border="1" applyAlignment="1">
      <alignment horizontal="center" vertical="center" wrapText="1"/>
      <protection/>
    </xf>
    <xf numFmtId="0" fontId="0" fillId="0" borderId="0" xfId="117" applyFont="1" applyFill="1" applyAlignment="1">
      <alignment horizontal="center" vertical="center" wrapText="1"/>
      <protection/>
    </xf>
    <xf numFmtId="0" fontId="4" fillId="0" borderId="0" xfId="117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79" applyFont="1" applyFill="1" applyAlignment="1">
      <alignment horizontal="center"/>
      <protection/>
    </xf>
    <xf numFmtId="0" fontId="4" fillId="0" borderId="0" xfId="79" applyFont="1" applyFill="1" applyAlignment="1">
      <alignment horizontal="center"/>
      <protection/>
    </xf>
    <xf numFmtId="4" fontId="0" fillId="0" borderId="0" xfId="117" applyNumberFormat="1" applyFont="1" applyFill="1" applyAlignment="1">
      <alignment horizontal="center" vertical="center" wrapText="1"/>
      <protection/>
    </xf>
    <xf numFmtId="0" fontId="0" fillId="0" borderId="0" xfId="79" applyFont="1" applyFill="1" applyAlignment="1">
      <alignment wrapText="1"/>
      <protection/>
    </xf>
    <xf numFmtId="4" fontId="0" fillId="0" borderId="21" xfId="12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17" applyFont="1" applyFill="1" applyAlignment="1">
      <alignment horizontal="center" vertical="center"/>
      <protection/>
    </xf>
    <xf numFmtId="0" fontId="0" fillId="0" borderId="0" xfId="79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wrapText="1"/>
      <protection/>
    </xf>
    <xf numFmtId="0" fontId="4" fillId="0" borderId="0" xfId="117" applyFont="1" applyFill="1" applyAlignment="1">
      <alignment horizontal="center" vertical="center"/>
      <protection/>
    </xf>
    <xf numFmtId="0" fontId="0" fillId="0" borderId="0" xfId="139" applyFont="1" applyFill="1">
      <alignment/>
      <protection/>
    </xf>
    <xf numFmtId="4" fontId="0" fillId="0" borderId="0" xfId="139" applyNumberFormat="1" applyFont="1" applyFill="1">
      <alignment/>
      <protection/>
    </xf>
    <xf numFmtId="1" fontId="0" fillId="0" borderId="0" xfId="117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79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40" applyFont="1" applyFill="1" applyAlignment="1">
      <alignment horizontal="center" vertical="center"/>
      <protection/>
    </xf>
    <xf numFmtId="0" fontId="4" fillId="0" borderId="0" xfId="140" applyFont="1" applyFill="1">
      <alignment/>
      <protection/>
    </xf>
    <xf numFmtId="4" fontId="0" fillId="0" borderId="0" xfId="117" applyNumberFormat="1" applyFont="1" applyFill="1" applyAlignment="1">
      <alignment horizontal="center" vertical="center"/>
      <protection/>
    </xf>
    <xf numFmtId="0" fontId="4" fillId="0" borderId="0" xfId="134" applyFont="1" applyFill="1" applyAlignment="1">
      <alignment horizontal="center" vertical="center" wrapText="1"/>
      <protection/>
    </xf>
    <xf numFmtId="4" fontId="4" fillId="0" borderId="0" xfId="134" applyNumberFormat="1" applyFont="1" applyFill="1" applyAlignment="1">
      <alignment horizontal="center" vertical="center" wrapText="1"/>
      <protection/>
    </xf>
    <xf numFmtId="0" fontId="0" fillId="0" borderId="0" xfId="134" applyFont="1" applyFill="1" applyAlignment="1">
      <alignment horizontal="center" vertical="center" wrapText="1"/>
      <protection/>
    </xf>
    <xf numFmtId="0" fontId="0" fillId="0" borderId="21" xfId="134" applyFont="1" applyFill="1" applyBorder="1" applyAlignment="1">
      <alignment horizontal="center" vertical="center" wrapText="1"/>
      <protection/>
    </xf>
    <xf numFmtId="0" fontId="4" fillId="0" borderId="20" xfId="134" applyFont="1" applyFill="1" applyBorder="1" applyAlignment="1">
      <alignment horizontal="center" vertical="center" wrapText="1"/>
      <protection/>
    </xf>
    <xf numFmtId="0" fontId="4" fillId="0" borderId="0" xfId="117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34" applyFont="1" applyAlignment="1">
      <alignment horizontal="center" vertical="center" wrapText="1"/>
      <protection/>
    </xf>
    <xf numFmtId="1" fontId="0" fillId="0" borderId="0" xfId="134" applyNumberFormat="1" applyFont="1" applyAlignment="1">
      <alignment horizontal="center" vertical="center" wrapText="1"/>
      <protection/>
    </xf>
    <xf numFmtId="1" fontId="4" fillId="0" borderId="0" xfId="134" applyNumberFormat="1" applyFont="1" applyAlignment="1">
      <alignment horizontal="center" vertical="center" wrapText="1"/>
      <protection/>
    </xf>
    <xf numFmtId="0" fontId="4" fillId="0" borderId="0" xfId="134" applyFont="1" applyBorder="1" applyAlignment="1">
      <alignment horizontal="center" vertical="center" wrapText="1"/>
      <protection/>
    </xf>
    <xf numFmtId="0" fontId="4" fillId="0" borderId="0" xfId="134" applyFont="1" applyAlignment="1">
      <alignment horizontal="center" vertical="center" wrapText="1"/>
      <protection/>
    </xf>
    <xf numFmtId="1" fontId="4" fillId="0" borderId="0" xfId="134" applyNumberFormat="1" applyFont="1" applyFill="1" applyBorder="1" applyAlignment="1">
      <alignment horizontal="center" vertical="center" wrapText="1"/>
      <protection/>
    </xf>
    <xf numFmtId="0" fontId="4" fillId="0" borderId="0" xfId="134" applyFont="1" applyFill="1" applyBorder="1" applyAlignment="1">
      <alignment horizontal="center" vertical="center" wrapText="1"/>
      <protection/>
    </xf>
    <xf numFmtId="1" fontId="0" fillId="0" borderId="22" xfId="134" applyNumberFormat="1" applyFont="1" applyFill="1" applyBorder="1" applyAlignment="1">
      <alignment horizontal="center" vertical="center" wrapText="1"/>
      <protection/>
    </xf>
    <xf numFmtId="0" fontId="4" fillId="0" borderId="23" xfId="117" applyFont="1" applyFill="1" applyBorder="1" applyAlignment="1">
      <alignment horizontal="center" vertical="center" wrapText="1"/>
      <protection/>
    </xf>
    <xf numFmtId="0" fontId="0" fillId="0" borderId="0" xfId="135" applyFont="1" applyFill="1" applyAlignment="1">
      <alignment wrapText="1"/>
      <protection/>
    </xf>
    <xf numFmtId="1" fontId="4" fillId="0" borderId="23" xfId="134" applyNumberFormat="1" applyFont="1" applyFill="1" applyBorder="1" applyAlignment="1">
      <alignment horizontal="center" vertical="center" wrapText="1"/>
      <protection/>
    </xf>
    <xf numFmtId="4" fontId="4" fillId="0" borderId="0" xfId="134" applyNumberFormat="1" applyFont="1" applyFill="1" applyBorder="1" applyAlignment="1">
      <alignment horizontal="center" vertical="center" wrapText="1"/>
      <protection/>
    </xf>
    <xf numFmtId="0" fontId="0" fillId="0" borderId="0" xfId="135" applyFont="1" applyFill="1" applyAlignment="1">
      <alignment horizontal="center" wrapText="1"/>
      <protection/>
    </xf>
    <xf numFmtId="4" fontId="0" fillId="0" borderId="0" xfId="135" applyNumberFormat="1" applyFont="1" applyFill="1" applyAlignment="1">
      <alignment wrapText="1"/>
      <protection/>
    </xf>
    <xf numFmtId="4" fontId="4" fillId="0" borderId="0" xfId="117" applyNumberFormat="1" applyFont="1" applyFill="1" applyAlignment="1">
      <alignment horizontal="center" vertical="center" wrapText="1"/>
      <protection/>
    </xf>
    <xf numFmtId="0" fontId="4" fillId="0" borderId="0" xfId="135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34" applyNumberFormat="1" applyFont="1" applyFill="1" applyAlignment="1">
      <alignment horizontal="center" vertical="center" wrapText="1"/>
      <protection/>
    </xf>
    <xf numFmtId="1" fontId="4" fillId="0" borderId="23" xfId="117" applyNumberFormat="1" applyFont="1" applyFill="1" applyBorder="1" applyAlignment="1">
      <alignment horizontal="center" vertical="center" wrapText="1"/>
      <protection/>
    </xf>
    <xf numFmtId="0" fontId="4" fillId="0" borderId="0" xfId="135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0" fontId="0" fillId="0" borderId="0" xfId="133" applyFont="1" applyFill="1" applyAlignment="1">
      <alignment horizontal="center" vertical="center"/>
      <protection/>
    </xf>
    <xf numFmtId="0" fontId="4" fillId="0" borderId="0" xfId="0" applyFont="1" applyFill="1" applyAlignment="1">
      <alignment horizontal="left"/>
    </xf>
    <xf numFmtId="1" fontId="0" fillId="0" borderId="0" xfId="135" applyNumberFormat="1" applyFont="1" applyFill="1" applyAlignment="1">
      <alignment horizontal="center" wrapText="1"/>
      <protection/>
    </xf>
    <xf numFmtId="1" fontId="0" fillId="0" borderId="0" xfId="134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34" applyNumberFormat="1" applyFont="1" applyFill="1" applyAlignment="1">
      <alignment horizontal="center" vertical="center" wrapText="1"/>
      <protection/>
    </xf>
    <xf numFmtId="0" fontId="0" fillId="0" borderId="0" xfId="135" applyFont="1" applyFill="1" applyAlignment="1">
      <alignment horizontal="center" vertical="center" wrapText="1"/>
      <protection/>
    </xf>
    <xf numFmtId="0" fontId="6" fillId="0" borderId="0" xfId="79" applyFont="1" applyFill="1" applyAlignment="1">
      <alignment horizontal="right"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4" fillId="0" borderId="0" xfId="120" applyFont="1" applyFill="1" applyAlignment="1">
      <alignment horizontal="center" vertical="center"/>
      <protection/>
    </xf>
    <xf numFmtId="4" fontId="4" fillId="0" borderId="0" xfId="134" applyNumberFormat="1" applyFont="1" applyAlignment="1">
      <alignment horizontal="center" vertical="center" wrapText="1"/>
      <protection/>
    </xf>
    <xf numFmtId="4" fontId="6" fillId="0" borderId="0" xfId="134" applyNumberFormat="1" applyFont="1" applyFill="1" applyAlignment="1">
      <alignment horizontal="right" vertical="center" wrapText="1"/>
      <protection/>
    </xf>
    <xf numFmtId="0" fontId="4" fillId="0" borderId="0" xfId="136" applyFont="1" applyFill="1" applyAlignment="1">
      <alignment horizontal="center" vertical="center"/>
      <protection/>
    </xf>
    <xf numFmtId="0" fontId="4" fillId="0" borderId="0" xfId="136" applyFont="1" applyFill="1" applyAlignment="1">
      <alignment horizontal="center" vertical="center" wrapText="1"/>
      <protection/>
    </xf>
    <xf numFmtId="4" fontId="4" fillId="0" borderId="0" xfId="135" applyNumberFormat="1" applyFont="1" applyFill="1" applyAlignment="1">
      <alignment horizontal="center" vertical="center" wrapText="1"/>
      <protection/>
    </xf>
    <xf numFmtId="0" fontId="4" fillId="0" borderId="0" xfId="135" applyFont="1" applyFill="1" applyAlignment="1">
      <alignment horizontal="center" vertical="center" wrapText="1"/>
      <protection/>
    </xf>
    <xf numFmtId="0" fontId="4" fillId="0" borderId="23" xfId="135" applyFont="1" applyFill="1" applyBorder="1" applyAlignment="1">
      <alignment horizontal="center" vertical="center" wrapText="1"/>
      <protection/>
    </xf>
    <xf numFmtId="0" fontId="4" fillId="0" borderId="20" xfId="135" applyFont="1" applyFill="1" applyBorder="1" applyAlignment="1">
      <alignment horizontal="center" vertical="center" wrapText="1"/>
      <protection/>
    </xf>
    <xf numFmtId="0" fontId="4" fillId="0" borderId="0" xfId="135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17" applyFont="1" applyFill="1" applyBorder="1" applyAlignment="1">
      <alignment horizontal="center" vertical="center" wrapText="1"/>
      <protection/>
    </xf>
    <xf numFmtId="4" fontId="0" fillId="0" borderId="19" xfId="117" applyNumberFormat="1" applyFont="1" applyFill="1" applyBorder="1" applyAlignment="1">
      <alignment horizontal="center" vertical="center" wrapText="1"/>
      <protection/>
    </xf>
    <xf numFmtId="0" fontId="0" fillId="0" borderId="0" xfId="117" applyFont="1" applyFill="1" applyBorder="1" applyAlignment="1">
      <alignment horizontal="center" vertical="center"/>
      <protection/>
    </xf>
    <xf numFmtId="0" fontId="4" fillId="0" borderId="0" xfId="117" applyFont="1" applyFill="1" applyBorder="1" applyAlignment="1">
      <alignment horizontal="center" vertical="center"/>
      <protection/>
    </xf>
    <xf numFmtId="1" fontId="0" fillId="0" borderId="22" xfId="117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Alignment="1">
      <alignment horizontal="left" vertical="center"/>
      <protection/>
    </xf>
    <xf numFmtId="4" fontId="4" fillId="0" borderId="0" xfId="120" applyNumberFormat="1" applyFont="1" applyFill="1" applyAlignment="1">
      <alignment horizontal="center"/>
      <protection/>
    </xf>
    <xf numFmtId="1" fontId="0" fillId="0" borderId="0" xfId="134" applyNumberFormat="1" applyFont="1" applyFill="1" applyBorder="1" applyAlignment="1">
      <alignment horizontal="center" vertical="center" wrapText="1"/>
      <protection/>
    </xf>
    <xf numFmtId="4" fontId="0" fillId="0" borderId="24" xfId="117" applyNumberFormat="1" applyFont="1" applyFill="1" applyBorder="1" applyAlignment="1">
      <alignment horizontal="center" vertical="center" wrapText="1"/>
      <protection/>
    </xf>
    <xf numFmtId="4" fontId="4" fillId="0" borderId="25" xfId="117" applyNumberFormat="1" applyFont="1" applyFill="1" applyBorder="1" applyAlignment="1">
      <alignment horizontal="center" vertical="center" wrapText="1"/>
      <protection/>
    </xf>
    <xf numFmtId="4" fontId="0" fillId="0" borderId="19" xfId="122" applyNumberFormat="1" applyFont="1" applyFill="1" applyBorder="1" applyAlignment="1">
      <alignment horizontal="center" vertical="center" wrapText="1"/>
      <protection/>
    </xf>
    <xf numFmtId="1" fontId="0" fillId="0" borderId="26" xfId="117" applyNumberFormat="1" applyFont="1" applyFill="1" applyBorder="1" applyAlignment="1">
      <alignment horizontal="center" vertical="center" wrapText="1"/>
      <protection/>
    </xf>
    <xf numFmtId="4" fontId="4" fillId="0" borderId="27" xfId="117" applyNumberFormat="1" applyFont="1" applyFill="1" applyBorder="1" applyAlignment="1">
      <alignment horizontal="center" vertical="center" wrapText="1"/>
      <protection/>
    </xf>
    <xf numFmtId="0" fontId="0" fillId="0" borderId="0" xfId="134" applyFont="1" applyFill="1" applyBorder="1" applyAlignment="1">
      <alignment horizontal="left" vertical="center"/>
      <protection/>
    </xf>
    <xf numFmtId="4" fontId="4" fillId="0" borderId="28" xfId="117" applyNumberFormat="1" applyFont="1" applyFill="1" applyBorder="1" applyAlignment="1">
      <alignment horizontal="center" vertical="center" wrapText="1"/>
      <protection/>
    </xf>
    <xf numFmtId="0" fontId="4" fillId="0" borderId="0" xfId="139" applyFont="1" applyFill="1" applyAlignment="1">
      <alignment horizontal="center"/>
      <protection/>
    </xf>
    <xf numFmtId="0" fontId="0" fillId="0" borderId="0" xfId="139" applyFont="1" applyFill="1" applyAlignment="1">
      <alignment horizontal="center" vertical="center"/>
      <protection/>
    </xf>
    <xf numFmtId="0" fontId="0" fillId="0" borderId="0" xfId="134" applyFont="1" applyFill="1" applyBorder="1" applyAlignment="1">
      <alignment vertical="center"/>
      <protection/>
    </xf>
    <xf numFmtId="4" fontId="4" fillId="0" borderId="29" xfId="117" applyNumberFormat="1" applyFont="1" applyFill="1" applyBorder="1" applyAlignment="1">
      <alignment horizontal="center" vertical="center" wrapText="1"/>
      <protection/>
    </xf>
    <xf numFmtId="1" fontId="4" fillId="0" borderId="30" xfId="134" applyNumberFormat="1" applyFont="1" applyFill="1" applyBorder="1" applyAlignment="1">
      <alignment horizontal="center" vertical="center" wrapText="1"/>
      <protection/>
    </xf>
    <xf numFmtId="1" fontId="4" fillId="0" borderId="31" xfId="117" applyNumberFormat="1" applyFont="1" applyFill="1" applyBorder="1" applyAlignment="1">
      <alignment horizontal="center" vertical="center" wrapText="1"/>
      <protection/>
    </xf>
    <xf numFmtId="4" fontId="0" fillId="0" borderId="21" xfId="122" applyNumberFormat="1" applyFont="1" applyFill="1" applyBorder="1" applyAlignment="1">
      <alignment horizontal="center" vertical="center" wrapText="1"/>
      <protection/>
    </xf>
    <xf numFmtId="4" fontId="4" fillId="0" borderId="0" xfId="136" applyNumberFormat="1" applyFont="1" applyFill="1" applyBorder="1" applyAlignment="1">
      <alignment vertical="center"/>
      <protection/>
    </xf>
    <xf numFmtId="1" fontId="4" fillId="0" borderId="0" xfId="117" applyNumberFormat="1" applyFont="1" applyFill="1" applyAlignment="1">
      <alignment horizontal="center" vertical="center" wrapText="1"/>
      <protection/>
    </xf>
    <xf numFmtId="1" fontId="4" fillId="0" borderId="0" xfId="117" applyNumberFormat="1" applyFont="1" applyFill="1" applyBorder="1" applyAlignment="1">
      <alignment horizontal="center" vertical="center" wrapText="1"/>
      <protection/>
    </xf>
    <xf numFmtId="1" fontId="0" fillId="0" borderId="0" xfId="139" applyNumberFormat="1" applyFont="1" applyFill="1">
      <alignment/>
      <protection/>
    </xf>
    <xf numFmtId="1" fontId="0" fillId="0" borderId="0" xfId="79" applyNumberFormat="1" applyFont="1" applyFill="1" applyAlignment="1">
      <alignment wrapText="1"/>
      <protection/>
    </xf>
    <xf numFmtId="0" fontId="4" fillId="0" borderId="0" xfId="132" applyFont="1" applyFill="1" applyAlignment="1">
      <alignment horizontal="center" vertical="center" wrapText="1"/>
      <protection/>
    </xf>
    <xf numFmtId="0" fontId="0" fillId="0" borderId="0" xfId="132" applyFont="1" applyFill="1" applyAlignment="1">
      <alignment horizontal="center" vertical="center"/>
      <protection/>
    </xf>
    <xf numFmtId="4" fontId="4" fillId="0" borderId="29" xfId="79" applyNumberFormat="1" applyFont="1" applyFill="1" applyBorder="1" applyAlignment="1">
      <alignment horizontal="center" vertical="center" wrapText="1"/>
      <protection/>
    </xf>
    <xf numFmtId="4" fontId="4" fillId="0" borderId="32" xfId="117" applyNumberFormat="1" applyFont="1" applyFill="1" applyBorder="1" applyAlignment="1">
      <alignment horizontal="center" vertical="center" wrapText="1"/>
      <protection/>
    </xf>
    <xf numFmtId="4" fontId="4" fillId="0" borderId="29" xfId="134" applyNumberFormat="1" applyFont="1" applyFill="1" applyBorder="1" applyAlignment="1">
      <alignment horizontal="center" vertical="center" wrapText="1"/>
      <protection/>
    </xf>
    <xf numFmtId="4" fontId="4" fillId="0" borderId="33" xfId="117" applyNumberFormat="1" applyFont="1" applyFill="1" applyBorder="1" applyAlignment="1">
      <alignment horizontal="center" vertical="center" wrapText="1"/>
      <protection/>
    </xf>
    <xf numFmtId="4" fontId="4" fillId="0" borderId="25" xfId="122" applyNumberFormat="1" applyFont="1" applyFill="1" applyBorder="1" applyAlignment="1">
      <alignment horizontal="center" vertical="center" wrapText="1"/>
      <protection/>
    </xf>
    <xf numFmtId="0" fontId="4" fillId="0" borderId="25" xfId="79" applyFont="1" applyFill="1" applyBorder="1" applyAlignment="1">
      <alignment horizontal="center" vertical="center" wrapText="1"/>
      <protection/>
    </xf>
    <xf numFmtId="4" fontId="0" fillId="0" borderId="24" xfId="122" applyNumberFormat="1" applyFont="1" applyFill="1" applyBorder="1" applyAlignment="1">
      <alignment horizontal="center" vertical="center" wrapText="1"/>
      <protection/>
    </xf>
    <xf numFmtId="0" fontId="4" fillId="0" borderId="30" xfId="79" applyFont="1" applyFill="1" applyBorder="1" applyAlignment="1">
      <alignment horizontal="center" vertical="center" wrapText="1"/>
      <protection/>
    </xf>
    <xf numFmtId="0" fontId="0" fillId="0" borderId="0" xfId="116" applyFont="1" applyFill="1" applyAlignment="1">
      <alignment horizontal="center" vertical="center"/>
      <protection/>
    </xf>
    <xf numFmtId="4" fontId="0" fillId="0" borderId="0" xfId="116" applyNumberFormat="1" applyFont="1" applyFill="1" applyAlignment="1">
      <alignment horizontal="center" vertical="center"/>
      <protection/>
    </xf>
    <xf numFmtId="0" fontId="4" fillId="0" borderId="0" xfId="116" applyFont="1" applyFill="1" applyAlignment="1">
      <alignment horizontal="center" vertical="center"/>
      <protection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vertical="center" wrapText="1"/>
      <protection/>
    </xf>
    <xf numFmtId="4" fontId="25" fillId="0" borderId="0" xfId="139" applyNumberFormat="1" applyFont="1" applyFill="1">
      <alignment/>
      <protection/>
    </xf>
    <xf numFmtId="0" fontId="0" fillId="0" borderId="0" xfId="139" applyFont="1" applyFill="1" applyBorder="1">
      <alignment/>
      <protection/>
    </xf>
    <xf numFmtId="0" fontId="4" fillId="0" borderId="0" xfId="135" applyFont="1" applyFill="1" applyAlignment="1">
      <alignment vertical="center" wrapText="1"/>
      <protection/>
    </xf>
    <xf numFmtId="4" fontId="4" fillId="0" borderId="0" xfId="135" applyNumberFormat="1" applyFont="1" applyFill="1" applyAlignment="1">
      <alignment vertical="center" wrapText="1"/>
      <protection/>
    </xf>
    <xf numFmtId="0" fontId="0" fillId="0" borderId="0" xfId="79" applyFont="1" applyFill="1" applyAlignment="1">
      <alignment vertical="center" wrapText="1"/>
      <protection/>
    </xf>
    <xf numFmtId="0" fontId="0" fillId="0" borderId="0" xfId="139" applyFont="1" applyFill="1" applyAlignment="1">
      <alignment vertical="center"/>
      <protection/>
    </xf>
    <xf numFmtId="4" fontId="0" fillId="0" borderId="0" xfId="139" applyNumberFormat="1" applyFont="1" applyFill="1" applyAlignment="1">
      <alignment vertical="center"/>
      <protection/>
    </xf>
    <xf numFmtId="4" fontId="0" fillId="0" borderId="0" xfId="79" applyNumberFormat="1" applyFont="1" applyFill="1" applyAlignment="1">
      <alignment vertical="center" wrapText="1"/>
      <protection/>
    </xf>
    <xf numFmtId="0" fontId="4" fillId="0" borderId="0" xfId="139" applyFont="1" applyFill="1" applyAlignment="1">
      <alignment/>
      <protection/>
    </xf>
    <xf numFmtId="4" fontId="0" fillId="0" borderId="34" xfId="117" applyNumberFormat="1" applyFont="1" applyFill="1" applyBorder="1" applyAlignment="1">
      <alignment horizontal="center" vertical="center" wrapText="1"/>
      <protection/>
    </xf>
    <xf numFmtId="4" fontId="0" fillId="0" borderId="35" xfId="117" applyNumberFormat="1" applyFont="1" applyFill="1" applyBorder="1" applyAlignment="1">
      <alignment horizontal="center" vertical="center" wrapText="1"/>
      <protection/>
    </xf>
    <xf numFmtId="4" fontId="0" fillId="2" borderId="21" xfId="117" applyNumberFormat="1" applyFont="1" applyFill="1" applyBorder="1" applyAlignment="1">
      <alignment horizontal="center" vertical="center" wrapText="1"/>
      <protection/>
    </xf>
    <xf numFmtId="1" fontId="4" fillId="0" borderId="22" xfId="117" applyNumberFormat="1" applyFont="1" applyFill="1" applyBorder="1" applyAlignment="1">
      <alignment horizontal="center" vertical="center" wrapText="1"/>
      <protection/>
    </xf>
    <xf numFmtId="1" fontId="4" fillId="0" borderId="26" xfId="117" applyNumberFormat="1" applyFont="1" applyFill="1" applyBorder="1" applyAlignment="1">
      <alignment horizontal="center" vertical="center" wrapText="1"/>
      <protection/>
    </xf>
    <xf numFmtId="1" fontId="4" fillId="0" borderId="30" xfId="117" applyNumberFormat="1" applyFont="1" applyFill="1" applyBorder="1" applyAlignment="1">
      <alignment horizontal="center" vertical="center" wrapText="1"/>
      <protection/>
    </xf>
    <xf numFmtId="4" fontId="0" fillId="2" borderId="19" xfId="117" applyNumberFormat="1" applyFont="1" applyFill="1" applyBorder="1" applyAlignment="1">
      <alignment horizontal="center" vertical="center" wrapText="1"/>
      <protection/>
    </xf>
    <xf numFmtId="4" fontId="0" fillId="0" borderId="19" xfId="120" applyNumberFormat="1" applyFont="1" applyFill="1" applyBorder="1" applyAlignment="1">
      <alignment horizontal="center" vertical="center" wrapText="1"/>
      <protection/>
    </xf>
    <xf numFmtId="4" fontId="4" fillId="0" borderId="20" xfId="120" applyNumberFormat="1" applyFont="1" applyFill="1" applyBorder="1" applyAlignment="1">
      <alignment horizontal="center" vertical="center" wrapText="1"/>
      <protection/>
    </xf>
    <xf numFmtId="0" fontId="0" fillId="0" borderId="0" xfId="115" applyFont="1">
      <alignment/>
      <protection/>
    </xf>
    <xf numFmtId="0" fontId="0" fillId="0" borderId="0" xfId="115" applyFont="1" applyFill="1" applyAlignment="1">
      <alignment horizontal="center" vertical="center"/>
      <protection/>
    </xf>
    <xf numFmtId="4" fontId="0" fillId="0" borderId="0" xfId="115" applyNumberFormat="1" applyFont="1" applyFill="1" applyAlignment="1">
      <alignment horizontal="center" vertical="center"/>
      <protection/>
    </xf>
    <xf numFmtId="4" fontId="4" fillId="0" borderId="0" xfId="122" applyNumberFormat="1" applyFont="1" applyFill="1" applyBorder="1" applyAlignment="1">
      <alignment horizontal="center" vertical="center" wrapText="1"/>
      <protection/>
    </xf>
    <xf numFmtId="0" fontId="0" fillId="0" borderId="0" xfId="137" applyFont="1" applyFill="1" applyAlignment="1">
      <alignment horizontal="center" vertical="center" wrapText="1"/>
      <protection/>
    </xf>
    <xf numFmtId="0" fontId="4" fillId="0" borderId="0" xfId="137" applyFont="1" applyFill="1" applyBorder="1" applyAlignment="1">
      <alignment horizontal="center" vertical="center" wrapText="1"/>
      <protection/>
    </xf>
    <xf numFmtId="4" fontId="4" fillId="0" borderId="0" xfId="137" applyNumberFormat="1" applyFont="1" applyFill="1" applyBorder="1" applyAlignment="1">
      <alignment horizontal="left" vertical="center"/>
      <protection/>
    </xf>
    <xf numFmtId="4" fontId="4" fillId="0" borderId="0" xfId="137" applyNumberFormat="1" applyFont="1" applyFill="1" applyBorder="1" applyAlignment="1">
      <alignment horizontal="left" vertical="center" wrapText="1"/>
      <protection/>
    </xf>
    <xf numFmtId="0" fontId="4" fillId="0" borderId="0" xfId="137" applyFont="1" applyFill="1" applyAlignment="1">
      <alignment horizontal="center" vertical="center" wrapText="1"/>
      <protection/>
    </xf>
    <xf numFmtId="0" fontId="0" fillId="0" borderId="0" xfId="79" applyFont="1" applyFill="1" applyAlignment="1">
      <alignment horizontal="left" vertical="center" wrapText="1"/>
      <protection/>
    </xf>
    <xf numFmtId="4" fontId="25" fillId="0" borderId="0" xfId="79" applyNumberFormat="1" applyFont="1" applyFill="1" applyAlignment="1">
      <alignment wrapText="1"/>
      <protection/>
    </xf>
    <xf numFmtId="4" fontId="25" fillId="0" borderId="0" xfId="135" applyNumberFormat="1" applyFont="1" applyFill="1" applyAlignment="1">
      <alignment wrapText="1"/>
      <protection/>
    </xf>
    <xf numFmtId="0" fontId="0" fillId="0" borderId="0" xfId="137" applyFont="1" applyFill="1" applyAlignment="1">
      <alignment horizontal="left" vertical="center" wrapText="1"/>
      <protection/>
    </xf>
    <xf numFmtId="3" fontId="25" fillId="0" borderId="0" xfId="137" applyNumberFormat="1" applyFont="1" applyFill="1" applyAlignment="1">
      <alignment horizontal="center" vertical="center" wrapText="1"/>
      <protection/>
    </xf>
    <xf numFmtId="0" fontId="4" fillId="0" borderId="36" xfId="117" applyFont="1" applyFill="1" applyBorder="1" applyAlignment="1">
      <alignment horizontal="center" vertical="center" wrapText="1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4" fontId="6" fillId="0" borderId="0" xfId="79" applyNumberFormat="1" applyFont="1" applyFill="1" applyAlignment="1">
      <alignment horizontal="center" vertical="center"/>
      <protection/>
    </xf>
    <xf numFmtId="0" fontId="0" fillId="0" borderId="0" xfId="139" applyFont="1" applyFill="1" applyAlignment="1">
      <alignment horizontal="center"/>
      <protection/>
    </xf>
    <xf numFmtId="4" fontId="0" fillId="0" borderId="0" xfId="139" applyNumberFormat="1" applyFont="1" applyFill="1" applyAlignment="1">
      <alignment horizontal="center"/>
      <protection/>
    </xf>
    <xf numFmtId="4" fontId="0" fillId="0" borderId="0" xfId="135" applyNumberFormat="1" applyFont="1" applyFill="1" applyAlignment="1">
      <alignment horizontal="center" wrapText="1"/>
      <protection/>
    </xf>
    <xf numFmtId="4" fontId="4" fillId="0" borderId="37" xfId="117" applyNumberFormat="1" applyFont="1" applyFill="1" applyBorder="1" applyAlignment="1">
      <alignment horizontal="center" vertical="center" wrapText="1"/>
      <protection/>
    </xf>
    <xf numFmtId="0" fontId="4" fillId="0" borderId="36" xfId="117" applyFont="1" applyFill="1" applyBorder="1" applyAlignment="1">
      <alignment horizontal="center" vertical="center"/>
      <protection/>
    </xf>
    <xf numFmtId="4" fontId="0" fillId="0" borderId="38" xfId="117" applyNumberFormat="1" applyFont="1" applyFill="1" applyBorder="1" applyAlignment="1">
      <alignment horizontal="center" vertical="center" wrapText="1"/>
      <protection/>
    </xf>
    <xf numFmtId="4" fontId="0" fillId="0" borderId="39" xfId="117" applyNumberFormat="1" applyFont="1" applyFill="1" applyBorder="1" applyAlignment="1">
      <alignment horizontal="center" vertical="center" wrapText="1"/>
      <protection/>
    </xf>
    <xf numFmtId="4" fontId="0" fillId="0" borderId="40" xfId="117" applyNumberFormat="1" applyFont="1" applyFill="1" applyBorder="1" applyAlignment="1">
      <alignment horizontal="center" vertical="center" wrapText="1"/>
      <protection/>
    </xf>
    <xf numFmtId="4" fontId="0" fillId="0" borderId="41" xfId="117" applyNumberFormat="1" applyFont="1" applyFill="1" applyBorder="1" applyAlignment="1">
      <alignment horizontal="center" vertical="center" wrapText="1"/>
      <protection/>
    </xf>
    <xf numFmtId="1" fontId="0" fillId="0" borderId="42" xfId="117" applyNumberFormat="1" applyFont="1" applyFill="1" applyBorder="1" applyAlignment="1">
      <alignment horizontal="center" vertical="center" wrapText="1"/>
      <protection/>
    </xf>
    <xf numFmtId="4" fontId="0" fillId="0" borderId="29" xfId="117" applyNumberFormat="1" applyFont="1" applyFill="1" applyBorder="1" applyAlignment="1">
      <alignment horizontal="center" vertical="center" wrapText="1"/>
      <protection/>
    </xf>
    <xf numFmtId="4" fontId="4" fillId="0" borderId="43" xfId="117" applyNumberFormat="1" applyFont="1" applyFill="1" applyBorder="1" applyAlignment="1">
      <alignment horizontal="center" vertical="center" wrapText="1"/>
      <protection/>
    </xf>
    <xf numFmtId="4" fontId="0" fillId="0" borderId="0" xfId="117" applyNumberFormat="1" applyFont="1" applyFill="1" applyBorder="1" applyAlignment="1">
      <alignment horizontal="center" vertical="center" wrapText="1"/>
      <protection/>
    </xf>
    <xf numFmtId="1" fontId="4" fillId="0" borderId="44" xfId="117" applyNumberFormat="1" applyFont="1" applyFill="1" applyBorder="1" applyAlignment="1">
      <alignment horizontal="center" vertical="center" wrapText="1"/>
      <protection/>
    </xf>
    <xf numFmtId="1" fontId="4" fillId="0" borderId="45" xfId="117" applyNumberFormat="1" applyFont="1" applyFill="1" applyBorder="1" applyAlignment="1">
      <alignment horizontal="center" vertical="center" wrapText="1"/>
      <protection/>
    </xf>
    <xf numFmtId="1" fontId="4" fillId="0" borderId="36" xfId="117" applyNumberFormat="1" applyFont="1" applyFill="1" applyBorder="1" applyAlignment="1">
      <alignment horizontal="center" vertical="center" wrapText="1"/>
      <protection/>
    </xf>
    <xf numFmtId="4" fontId="0" fillId="0" borderId="25" xfId="122" applyNumberFormat="1" applyFont="1" applyFill="1" applyBorder="1" applyAlignment="1">
      <alignment horizontal="center" vertical="center" wrapText="1"/>
      <protection/>
    </xf>
    <xf numFmtId="4" fontId="0" fillId="15" borderId="24" xfId="122" applyNumberFormat="1" applyFont="1" applyFill="1" applyBorder="1" applyAlignment="1">
      <alignment horizontal="center" vertical="center" wrapText="1"/>
      <protection/>
    </xf>
    <xf numFmtId="4" fontId="0" fillId="15" borderId="21" xfId="122" applyNumberFormat="1" applyFont="1" applyFill="1" applyBorder="1" applyAlignment="1">
      <alignment horizontal="center" vertical="center" wrapText="1"/>
      <protection/>
    </xf>
    <xf numFmtId="4" fontId="0" fillId="43" borderId="21" xfId="117" applyNumberFormat="1" applyFont="1" applyFill="1" applyBorder="1" applyAlignment="1">
      <alignment horizontal="center" vertical="center" wrapText="1"/>
      <protection/>
    </xf>
    <xf numFmtId="0" fontId="0" fillId="0" borderId="0" xfId="115" applyFont="1" applyAlignment="1">
      <alignment horizontal="center"/>
      <protection/>
    </xf>
    <xf numFmtId="0" fontId="4" fillId="0" borderId="0" xfId="117" applyFont="1" applyFill="1" applyAlignment="1">
      <alignment vertical="center"/>
      <protection/>
    </xf>
    <xf numFmtId="4" fontId="4" fillId="0" borderId="24" xfId="117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center" vertical="center"/>
      <protection/>
    </xf>
    <xf numFmtId="0" fontId="0" fillId="0" borderId="0" xfId="116" applyFont="1" applyFill="1" applyBorder="1" applyAlignment="1">
      <alignment horizontal="center" vertical="center"/>
      <protection/>
    </xf>
    <xf numFmtId="0" fontId="0" fillId="0" borderId="22" xfId="116" applyFont="1" applyFill="1" applyBorder="1" applyAlignment="1">
      <alignment horizontal="center" vertical="center" wrapText="1"/>
      <protection/>
    </xf>
    <xf numFmtId="4" fontId="0" fillId="0" borderId="0" xfId="139" applyNumberFormat="1" applyFont="1" applyFill="1" applyAlignment="1">
      <alignment horizontal="center" vertical="center"/>
      <protection/>
    </xf>
    <xf numFmtId="4" fontId="4" fillId="0" borderId="46" xfId="134" applyNumberFormat="1" applyFont="1" applyBorder="1" applyAlignment="1">
      <alignment horizontal="center" vertical="center" wrapText="1"/>
      <protection/>
    </xf>
    <xf numFmtId="0" fontId="4" fillId="0" borderId="0" xfId="115" applyFont="1" applyFill="1" applyBorder="1" applyAlignment="1">
      <alignment/>
      <protection/>
    </xf>
    <xf numFmtId="1" fontId="0" fillId="0" borderId="22" xfId="132" applyNumberFormat="1" applyFont="1" applyFill="1" applyBorder="1" applyAlignment="1">
      <alignment horizontal="center" vertical="center"/>
      <protection/>
    </xf>
    <xf numFmtId="1" fontId="4" fillId="0" borderId="22" xfId="134" applyNumberFormat="1" applyFont="1" applyFill="1" applyBorder="1" applyAlignment="1">
      <alignment horizontal="center" vertical="center" wrapText="1"/>
      <protection/>
    </xf>
    <xf numFmtId="0" fontId="0" fillId="0" borderId="26" xfId="79" applyFont="1" applyFill="1" applyBorder="1" applyAlignment="1">
      <alignment horizontal="center" vertical="center" wrapText="1"/>
      <protection/>
    </xf>
    <xf numFmtId="0" fontId="26" fillId="0" borderId="20" xfId="115" applyFont="1" applyBorder="1" applyAlignment="1">
      <alignment horizontal="center" vertical="center" wrapText="1"/>
      <protection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120" applyFont="1" applyFill="1" applyAlignment="1">
      <alignment horizontal="left"/>
      <protection/>
    </xf>
    <xf numFmtId="4" fontId="4" fillId="0" borderId="25" xfId="117" applyNumberFormat="1" applyFont="1" applyFill="1" applyBorder="1" applyAlignment="1">
      <alignment horizontal="center" vertical="center"/>
      <protection/>
    </xf>
    <xf numFmtId="0" fontId="25" fillId="0" borderId="0" xfId="116" applyFont="1" applyFill="1" applyAlignment="1">
      <alignment horizontal="center" vertical="center"/>
      <protection/>
    </xf>
    <xf numFmtId="0" fontId="4" fillId="0" borderId="47" xfId="134" applyFont="1" applyFill="1" applyBorder="1" applyAlignment="1">
      <alignment horizontal="center" vertical="center" wrapText="1"/>
      <protection/>
    </xf>
    <xf numFmtId="0" fontId="4" fillId="0" borderId="48" xfId="134" applyFont="1" applyFill="1" applyBorder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 wrapText="1"/>
      <protection/>
    </xf>
    <xf numFmtId="0" fontId="4" fillId="0" borderId="49" xfId="117" applyFont="1" applyFill="1" applyBorder="1" applyAlignment="1">
      <alignment horizontal="center" vertical="center" wrapText="1"/>
      <protection/>
    </xf>
    <xf numFmtId="0" fontId="4" fillId="0" borderId="47" xfId="117" applyFont="1" applyFill="1" applyBorder="1" applyAlignment="1">
      <alignment horizontal="center" vertical="center" wrapText="1"/>
      <protection/>
    </xf>
    <xf numFmtId="0" fontId="0" fillId="0" borderId="42" xfId="116" applyFont="1" applyFill="1" applyBorder="1" applyAlignment="1">
      <alignment horizontal="center" vertical="center" wrapText="1"/>
      <protection/>
    </xf>
    <xf numFmtId="49" fontId="4" fillId="0" borderId="26" xfId="115" applyNumberFormat="1" applyFont="1" applyFill="1" applyBorder="1" applyAlignment="1">
      <alignment horizontal="center" vertical="center" wrapText="1"/>
      <protection/>
    </xf>
    <xf numFmtId="49" fontId="4" fillId="0" borderId="19" xfId="115" applyNumberFormat="1" applyFont="1" applyFill="1" applyBorder="1" applyAlignment="1">
      <alignment horizontal="center" vertical="center" wrapText="1"/>
      <protection/>
    </xf>
    <xf numFmtId="0" fontId="4" fillId="0" borderId="0" xfId="115" applyFont="1" applyFill="1" applyBorder="1" applyAlignment="1">
      <alignment horizontal="center"/>
      <protection/>
    </xf>
    <xf numFmtId="49" fontId="4" fillId="0" borderId="31" xfId="11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/>
    </xf>
    <xf numFmtId="0" fontId="4" fillId="0" borderId="49" xfId="134" applyFont="1" applyFill="1" applyBorder="1" applyAlignment="1">
      <alignment horizontal="center" vertical="center" wrapText="1"/>
      <protection/>
    </xf>
    <xf numFmtId="0" fontId="0" fillId="0" borderId="0" xfId="115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8" xfId="139" applyFont="1" applyFill="1" applyBorder="1">
      <alignment/>
      <protection/>
    </xf>
    <xf numFmtId="0" fontId="4" fillId="0" borderId="32" xfId="139" applyFont="1" applyFill="1" applyBorder="1" applyAlignment="1">
      <alignment horizontal="center"/>
      <protection/>
    </xf>
    <xf numFmtId="4" fontId="25" fillId="0" borderId="0" xfId="137" applyNumberFormat="1" applyFont="1" applyFill="1" applyAlignment="1">
      <alignment horizontal="center" vertical="center" wrapText="1"/>
      <protection/>
    </xf>
    <xf numFmtId="4" fontId="25" fillId="0" borderId="0" xfId="137" applyNumberFormat="1" applyFont="1" applyFill="1" applyBorder="1" applyAlignment="1">
      <alignment vertical="center" wrapText="1"/>
      <protection/>
    </xf>
    <xf numFmtId="4" fontId="25" fillId="0" borderId="0" xfId="79" applyNumberFormat="1" applyFont="1" applyFill="1" applyAlignment="1">
      <alignment horizontal="center" vertical="center" wrapText="1"/>
      <protection/>
    </xf>
    <xf numFmtId="4" fontId="25" fillId="0" borderId="0" xfId="115" applyNumberFormat="1" applyFont="1" applyFill="1" applyAlignment="1">
      <alignment horizontal="center" vertical="center"/>
      <protection/>
    </xf>
    <xf numFmtId="4" fontId="4" fillId="0" borderId="0" xfId="135" applyNumberFormat="1" applyFont="1" applyFill="1" applyAlignment="1">
      <alignment horizontal="center" wrapText="1"/>
      <protection/>
    </xf>
    <xf numFmtId="1" fontId="0" fillId="0" borderId="30" xfId="117" applyNumberFormat="1" applyFont="1" applyFill="1" applyBorder="1" applyAlignment="1">
      <alignment horizontal="center" vertical="center" wrapText="1"/>
      <protection/>
    </xf>
    <xf numFmtId="4" fontId="4" fillId="0" borderId="30" xfId="117" applyNumberFormat="1" applyFont="1" applyFill="1" applyBorder="1" applyAlignment="1">
      <alignment horizontal="center" vertical="center" wrapText="1"/>
      <protection/>
    </xf>
    <xf numFmtId="4" fontId="0" fillId="2" borderId="0" xfId="134" applyNumberFormat="1" applyFont="1" applyFill="1" applyAlignment="1">
      <alignment horizontal="center" vertical="center" wrapText="1"/>
      <protection/>
    </xf>
    <xf numFmtId="4" fontId="4" fillId="0" borderId="49" xfId="117" applyNumberFormat="1" applyFont="1" applyFill="1" applyBorder="1" applyAlignment="1">
      <alignment horizontal="center" vertical="center" wrapText="1"/>
      <protection/>
    </xf>
    <xf numFmtId="4" fontId="0" fillId="0" borderId="0" xfId="115" applyNumberFormat="1" applyFont="1">
      <alignment/>
      <protection/>
    </xf>
    <xf numFmtId="49" fontId="4" fillId="0" borderId="26" xfId="117" applyNumberFormat="1" applyFont="1" applyFill="1" applyBorder="1" applyAlignment="1">
      <alignment horizontal="center" vertical="center" wrapText="1"/>
      <protection/>
    </xf>
    <xf numFmtId="49" fontId="4" fillId="0" borderId="19" xfId="0" applyNumberFormat="1" applyFont="1" applyFill="1" applyBorder="1" applyAlignment="1">
      <alignment horizontal="center" vertical="center" wrapText="1"/>
    </xf>
    <xf numFmtId="4" fontId="0" fillId="2" borderId="0" xfId="117" applyNumberFormat="1" applyFont="1" applyFill="1" applyAlignment="1">
      <alignment horizontal="center" vertical="center" wrapText="1"/>
      <protection/>
    </xf>
    <xf numFmtId="0" fontId="0" fillId="0" borderId="0" xfId="79" applyFont="1" applyFill="1" applyAlignment="1">
      <alignment/>
      <protection/>
    </xf>
    <xf numFmtId="0" fontId="0" fillId="0" borderId="0" xfId="117" applyFont="1" applyFill="1" applyAlignment="1">
      <alignment horizontal="left" vertical="center"/>
      <protection/>
    </xf>
    <xf numFmtId="0" fontId="0" fillId="0" borderId="0" xfId="117" applyFont="1" applyFill="1" applyAlignment="1">
      <alignment horizontal="left" vertical="center"/>
      <protection/>
    </xf>
    <xf numFmtId="0" fontId="4" fillId="0" borderId="0" xfId="79" applyFont="1" applyFill="1" applyAlignment="1">
      <alignment vertical="center"/>
      <protection/>
    </xf>
    <xf numFmtId="4" fontId="0" fillId="0" borderId="0" xfId="0" applyNumberFormat="1" applyFont="1" applyFill="1" applyAlignment="1">
      <alignment horizontal="center"/>
    </xf>
    <xf numFmtId="0" fontId="0" fillId="2" borderId="0" xfId="79" applyFont="1" applyFill="1" applyAlignment="1">
      <alignment wrapText="1"/>
      <protection/>
    </xf>
    <xf numFmtId="4" fontId="0" fillId="2" borderId="0" xfId="117" applyNumberFormat="1" applyFont="1" applyFill="1" applyAlignment="1">
      <alignment horizontal="center" vertical="center"/>
      <protection/>
    </xf>
    <xf numFmtId="4" fontId="0" fillId="2" borderId="0" xfId="135" applyNumberFormat="1" applyFont="1" applyFill="1" applyAlignment="1">
      <alignment wrapText="1"/>
      <protection/>
    </xf>
    <xf numFmtId="0" fontId="4" fillId="2" borderId="30" xfId="134" applyFont="1" applyFill="1" applyBorder="1" applyAlignment="1">
      <alignment horizontal="center" vertical="center" wrapText="1"/>
      <protection/>
    </xf>
    <xf numFmtId="0" fontId="4" fillId="2" borderId="20" xfId="134" applyFont="1" applyFill="1" applyBorder="1" applyAlignment="1">
      <alignment horizontal="center" vertical="center" wrapText="1"/>
      <protection/>
    </xf>
    <xf numFmtId="0" fontId="4" fillId="2" borderId="32" xfId="134" applyFont="1" applyFill="1" applyBorder="1" applyAlignment="1">
      <alignment horizontal="center" vertical="center" wrapText="1"/>
      <protection/>
    </xf>
    <xf numFmtId="4" fontId="0" fillId="2" borderId="0" xfId="79" applyNumberFormat="1" applyFont="1" applyFill="1" applyAlignment="1">
      <alignment vertical="center" wrapText="1"/>
      <protection/>
    </xf>
    <xf numFmtId="4" fontId="0" fillId="2" borderId="0" xfId="0" applyNumberFormat="1" applyFont="1" applyFill="1" applyAlignment="1">
      <alignment horizontal="center" vertical="center" wrapText="1"/>
    </xf>
    <xf numFmtId="1" fontId="4" fillId="0" borderId="26" xfId="134" applyNumberFormat="1" applyFont="1" applyFill="1" applyBorder="1" applyAlignment="1">
      <alignment horizontal="center" vertical="center" wrapText="1"/>
      <protection/>
    </xf>
    <xf numFmtId="0" fontId="4" fillId="2" borderId="20" xfId="135" applyFont="1" applyFill="1" applyBorder="1" applyAlignment="1">
      <alignment horizontal="center" vertical="center" wrapText="1"/>
      <protection/>
    </xf>
    <xf numFmtId="0" fontId="4" fillId="2" borderId="0" xfId="136" applyFont="1" applyFill="1" applyAlignment="1">
      <alignment horizontal="center" vertical="center" wrapText="1"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117" applyFont="1" applyFill="1" applyBorder="1" applyAlignment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wrapText="1"/>
    </xf>
    <xf numFmtId="0" fontId="4" fillId="0" borderId="23" xfId="115" applyFont="1" applyBorder="1" applyAlignment="1">
      <alignment horizontal="center" vertical="center" wrapText="1"/>
      <protection/>
    </xf>
    <xf numFmtId="0" fontId="4" fillId="0" borderId="0" xfId="115" applyFont="1">
      <alignment/>
      <protection/>
    </xf>
    <xf numFmtId="3" fontId="0" fillId="0" borderId="44" xfId="117" applyNumberFormat="1" applyFont="1" applyFill="1" applyBorder="1" applyAlignment="1">
      <alignment horizontal="center" vertical="center" wrapText="1"/>
      <protection/>
    </xf>
    <xf numFmtId="3" fontId="0" fillId="0" borderId="45" xfId="117" applyNumberFormat="1" applyFont="1" applyFill="1" applyBorder="1" applyAlignment="1">
      <alignment horizontal="center" vertical="center" wrapText="1"/>
      <protection/>
    </xf>
    <xf numFmtId="3" fontId="4" fillId="0" borderId="36" xfId="117" applyNumberFormat="1" applyFont="1" applyFill="1" applyBorder="1" applyAlignment="1">
      <alignment horizontal="center" vertical="center" wrapText="1"/>
      <protection/>
    </xf>
    <xf numFmtId="2" fontId="4" fillId="0" borderId="50" xfId="117" applyNumberFormat="1" applyFont="1" applyFill="1" applyBorder="1" applyAlignment="1">
      <alignment horizontal="center" vertical="center" wrapText="1"/>
      <protection/>
    </xf>
    <xf numFmtId="49" fontId="4" fillId="0" borderId="50" xfId="117" applyNumberFormat="1" applyFont="1" applyFill="1" applyBorder="1" applyAlignment="1">
      <alignment horizontal="center" vertical="center" wrapText="1"/>
      <protection/>
    </xf>
    <xf numFmtId="4" fontId="4" fillId="0" borderId="49" xfId="0" applyNumberFormat="1" applyFont="1" applyFill="1" applyBorder="1" applyAlignment="1">
      <alignment horizontal="center" vertical="center" wrapText="1"/>
    </xf>
    <xf numFmtId="0" fontId="0" fillId="0" borderId="50" xfId="117" applyFont="1" applyFill="1" applyBorder="1" applyAlignment="1">
      <alignment horizontal="center" vertical="center" wrapText="1"/>
      <protection/>
    </xf>
    <xf numFmtId="3" fontId="0" fillId="0" borderId="51" xfId="117" applyNumberFormat="1" applyFont="1" applyFill="1" applyBorder="1" applyAlignment="1">
      <alignment horizontal="center" vertical="center" wrapText="1"/>
      <protection/>
    </xf>
    <xf numFmtId="49" fontId="4" fillId="0" borderId="30" xfId="116" applyNumberFormat="1" applyFont="1" applyFill="1" applyBorder="1" applyAlignment="1">
      <alignment horizontal="center" vertical="center" wrapText="1"/>
      <protection/>
    </xf>
    <xf numFmtId="49" fontId="26" fillId="0" borderId="25" xfId="11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4" fillId="0" borderId="28" xfId="135" applyNumberFormat="1" applyFont="1" applyFill="1" applyBorder="1" applyAlignment="1">
      <alignment horizontal="center" vertical="center" wrapText="1"/>
      <protection/>
    </xf>
    <xf numFmtId="0" fontId="0" fillId="0" borderId="42" xfId="135" applyFont="1" applyFill="1" applyBorder="1" applyAlignment="1">
      <alignment horizontal="center" vertical="center" wrapText="1"/>
      <protection/>
    </xf>
    <xf numFmtId="0" fontId="4" fillId="2" borderId="25" xfId="79" applyFont="1" applyFill="1" applyBorder="1" applyAlignment="1">
      <alignment horizontal="center" vertical="center" wrapText="1"/>
      <protection/>
    </xf>
    <xf numFmtId="1" fontId="0" fillId="0" borderId="42" xfId="132" applyNumberFormat="1" applyFont="1" applyFill="1" applyBorder="1" applyAlignment="1">
      <alignment horizontal="center" vertical="center"/>
      <protection/>
    </xf>
    <xf numFmtId="1" fontId="4" fillId="0" borderId="30" xfId="79" applyNumberFormat="1" applyFont="1" applyFill="1" applyBorder="1" applyAlignment="1">
      <alignment horizontal="center" vertical="center" wrapText="1"/>
      <protection/>
    </xf>
    <xf numFmtId="0" fontId="29" fillId="0" borderId="0" xfId="134" applyFont="1" applyFill="1" applyAlignment="1">
      <alignment horizontal="center" vertical="center" wrapText="1"/>
      <protection/>
    </xf>
    <xf numFmtId="0" fontId="29" fillId="0" borderId="0" xfId="117" applyFont="1" applyFill="1" applyAlignment="1">
      <alignment horizontal="center" vertical="center"/>
      <protection/>
    </xf>
    <xf numFmtId="0" fontId="29" fillId="0" borderId="0" xfId="137" applyFont="1" applyFill="1" applyAlignment="1">
      <alignment horizontal="center" vertical="center" wrapText="1"/>
      <protection/>
    </xf>
    <xf numFmtId="0" fontId="4" fillId="0" borderId="0" xfId="117" applyFont="1" applyFill="1" applyAlignment="1">
      <alignment horizontal="center" vertical="center"/>
      <protection/>
    </xf>
    <xf numFmtId="0" fontId="4" fillId="0" borderId="0" xfId="139" applyFont="1" applyFill="1">
      <alignment/>
      <protection/>
    </xf>
    <xf numFmtId="0" fontId="4" fillId="0" borderId="34" xfId="13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4" fontId="0" fillId="2" borderId="21" xfId="122" applyNumberFormat="1" applyFont="1" applyFill="1" applyBorder="1" applyAlignment="1">
      <alignment horizontal="center" vertical="center" wrapText="1"/>
      <protection/>
    </xf>
    <xf numFmtId="0" fontId="4" fillId="0" borderId="27" xfId="134" applyFont="1" applyFill="1" applyBorder="1" applyAlignment="1">
      <alignment horizontal="center" vertical="center" wrapText="1"/>
      <protection/>
    </xf>
    <xf numFmtId="4" fontId="0" fillId="2" borderId="53" xfId="117" applyNumberFormat="1" applyFont="1" applyFill="1" applyBorder="1" applyAlignment="1">
      <alignment horizontal="center" vertical="center" wrapText="1"/>
      <protection/>
    </xf>
    <xf numFmtId="4" fontId="4" fillId="2" borderId="28" xfId="117" applyNumberFormat="1" applyFont="1" applyFill="1" applyBorder="1" applyAlignment="1">
      <alignment horizontal="center" vertical="center" wrapText="1"/>
      <protection/>
    </xf>
    <xf numFmtId="4" fontId="4" fillId="2" borderId="33" xfId="117" applyNumberFormat="1" applyFont="1" applyFill="1" applyBorder="1" applyAlignment="1">
      <alignment horizontal="center" vertical="center" wrapText="1"/>
      <protection/>
    </xf>
    <xf numFmtId="4" fontId="4" fillId="2" borderId="27" xfId="117" applyNumberFormat="1" applyFont="1" applyFill="1" applyBorder="1" applyAlignment="1">
      <alignment horizontal="center" vertical="center" wrapText="1"/>
      <protection/>
    </xf>
    <xf numFmtId="4" fontId="0" fillId="0" borderId="0" xfId="117" applyNumberFormat="1" applyFont="1" applyFill="1" applyAlignment="1">
      <alignment vertical="center"/>
      <protection/>
    </xf>
    <xf numFmtId="4" fontId="4" fillId="0" borderId="54" xfId="117" applyNumberFormat="1" applyFont="1" applyFill="1" applyBorder="1" applyAlignment="1">
      <alignment horizontal="right" vertical="center"/>
      <protection/>
    </xf>
    <xf numFmtId="0" fontId="4" fillId="0" borderId="0" xfId="117" applyFont="1" applyFill="1" applyAlignment="1">
      <alignment horizontal="right" vertical="center" wrapText="1"/>
      <protection/>
    </xf>
    <xf numFmtId="4" fontId="0" fillId="2" borderId="53" xfId="117" applyNumberFormat="1" applyFont="1" applyFill="1" applyBorder="1" applyAlignment="1">
      <alignment horizontal="center" vertical="center"/>
      <protection/>
    </xf>
    <xf numFmtId="4" fontId="0" fillId="2" borderId="35" xfId="117" applyNumberFormat="1" applyFont="1" applyFill="1" applyBorder="1" applyAlignment="1">
      <alignment horizontal="center" vertical="center"/>
      <protection/>
    </xf>
    <xf numFmtId="4" fontId="4" fillId="0" borderId="28" xfId="117" applyNumberFormat="1" applyFont="1" applyFill="1" applyBorder="1" applyAlignment="1">
      <alignment horizontal="center" vertical="center"/>
      <protection/>
    </xf>
    <xf numFmtId="4" fontId="4" fillId="0" borderId="0" xfId="117" applyNumberFormat="1" applyFont="1" applyFill="1" applyAlignment="1">
      <alignment horizontal="right" vertical="center"/>
      <protection/>
    </xf>
    <xf numFmtId="4" fontId="0" fillId="0" borderId="34" xfId="117" applyNumberFormat="1" applyFont="1" applyFill="1" applyBorder="1" applyAlignment="1">
      <alignment horizontal="center" vertical="center"/>
      <protection/>
    </xf>
    <xf numFmtId="0" fontId="4" fillId="0" borderId="0" xfId="117" applyFont="1" applyFill="1" applyAlignment="1">
      <alignment horizontal="right" vertical="center"/>
      <protection/>
    </xf>
    <xf numFmtId="0" fontId="29" fillId="0" borderId="0" xfId="0" applyFont="1" applyAlignment="1">
      <alignment/>
    </xf>
    <xf numFmtId="4" fontId="4" fillId="0" borderId="5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4" fillId="0" borderId="22" xfId="135" applyFont="1" applyFill="1" applyBorder="1" applyAlignment="1">
      <alignment horizontal="center" vertical="center" wrapText="1"/>
      <protection/>
    </xf>
    <xf numFmtId="0" fontId="4" fillId="0" borderId="42" xfId="135" applyFont="1" applyFill="1" applyBorder="1" applyAlignment="1">
      <alignment horizontal="center" vertical="center" wrapText="1"/>
      <protection/>
    </xf>
    <xf numFmtId="0" fontId="0" fillId="0" borderId="30" xfId="79" applyFont="1" applyFill="1" applyBorder="1" applyAlignment="1">
      <alignment wrapText="1"/>
      <protection/>
    </xf>
    <xf numFmtId="0" fontId="4" fillId="0" borderId="25" xfId="79" applyFont="1" applyFill="1" applyBorder="1" applyAlignment="1">
      <alignment horizontal="center" wrapText="1"/>
      <protection/>
    </xf>
    <xf numFmtId="4" fontId="4" fillId="0" borderId="0" xfId="135" applyNumberFormat="1" applyFont="1" applyFill="1" applyAlignment="1">
      <alignment horizontal="right" wrapText="1"/>
      <protection/>
    </xf>
    <xf numFmtId="4" fontId="0" fillId="0" borderId="53" xfId="135" applyNumberFormat="1" applyFont="1" applyFill="1" applyBorder="1" applyAlignment="1">
      <alignment horizontal="center" vertical="center" wrapText="1"/>
      <protection/>
    </xf>
    <xf numFmtId="0" fontId="4" fillId="0" borderId="0" xfId="136" applyFont="1" applyFill="1" applyAlignment="1">
      <alignment horizontal="right" vertical="center" wrapText="1"/>
      <protection/>
    </xf>
    <xf numFmtId="4" fontId="4" fillId="0" borderId="28" xfId="134" applyNumberFormat="1" applyFont="1" applyFill="1" applyBorder="1" applyAlignment="1">
      <alignment horizontal="center" vertical="center" wrapText="1"/>
      <protection/>
    </xf>
    <xf numFmtId="1" fontId="0" fillId="0" borderId="42" xfId="134" applyNumberFormat="1" applyFont="1" applyFill="1" applyBorder="1" applyAlignment="1">
      <alignment horizontal="center" vertical="center" wrapText="1"/>
      <protection/>
    </xf>
    <xf numFmtId="4" fontId="0" fillId="0" borderId="53" xfId="134" applyNumberFormat="1" applyFont="1" applyFill="1" applyBorder="1" applyAlignment="1">
      <alignment horizontal="center" vertical="center" wrapText="1"/>
      <protection/>
    </xf>
    <xf numFmtId="0" fontId="4" fillId="0" borderId="0" xfId="135" applyFont="1" applyFill="1" applyAlignment="1">
      <alignment horizontal="right" wrapText="1"/>
      <protection/>
    </xf>
    <xf numFmtId="4" fontId="4" fillId="0" borderId="33" xfId="139" applyNumberFormat="1" applyFont="1" applyFill="1" applyBorder="1" applyAlignment="1">
      <alignment horizontal="center"/>
      <protection/>
    </xf>
    <xf numFmtId="0" fontId="4" fillId="0" borderId="0" xfId="116" applyFont="1" applyFill="1" applyAlignment="1">
      <alignment horizontal="right" vertical="center"/>
      <protection/>
    </xf>
    <xf numFmtId="0" fontId="4" fillId="0" borderId="0" xfId="115" applyFont="1" applyAlignment="1">
      <alignment horizontal="right"/>
      <protection/>
    </xf>
    <xf numFmtId="4" fontId="0" fillId="0" borderId="56" xfId="134" applyNumberFormat="1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4" fontId="0" fillId="0" borderId="56" xfId="117" applyNumberFormat="1" applyFont="1" applyFill="1" applyBorder="1" applyAlignment="1">
      <alignment horizontal="center" vertical="center"/>
      <protection/>
    </xf>
    <xf numFmtId="4" fontId="26" fillId="0" borderId="57" xfId="117" applyNumberFormat="1" applyFont="1" applyFill="1" applyBorder="1" applyAlignment="1">
      <alignment horizontal="center" vertical="center"/>
      <protection/>
    </xf>
    <xf numFmtId="4" fontId="0" fillId="0" borderId="58" xfId="117" applyNumberFormat="1" applyFont="1" applyFill="1" applyBorder="1" applyAlignment="1">
      <alignment horizontal="center" vertical="center"/>
      <protection/>
    </xf>
    <xf numFmtId="4" fontId="26" fillId="0" borderId="55" xfId="117" applyNumberFormat="1" applyFont="1" applyFill="1" applyBorder="1" applyAlignment="1">
      <alignment horizontal="center" vertical="center"/>
      <protection/>
    </xf>
    <xf numFmtId="4" fontId="4" fillId="0" borderId="57" xfId="117" applyNumberFormat="1" applyFont="1" applyFill="1" applyBorder="1" applyAlignment="1">
      <alignment horizontal="center" vertical="center"/>
      <protection/>
    </xf>
    <xf numFmtId="4" fontId="0" fillId="0" borderId="35" xfId="134" applyNumberFormat="1" applyFont="1" applyBorder="1" applyAlignment="1">
      <alignment horizontal="center" vertical="center" wrapText="1"/>
      <protection/>
    </xf>
    <xf numFmtId="4" fontId="0" fillId="0" borderId="58" xfId="132" applyNumberFormat="1" applyFont="1" applyFill="1" applyBorder="1" applyAlignment="1">
      <alignment horizontal="center" vertical="center"/>
      <protection/>
    </xf>
    <xf numFmtId="4" fontId="0" fillId="0" borderId="58" xfId="116" applyNumberFormat="1" applyFont="1" applyFill="1" applyBorder="1" applyAlignment="1">
      <alignment horizontal="center" vertical="center"/>
      <protection/>
    </xf>
    <xf numFmtId="4" fontId="0" fillId="0" borderId="53" xfId="0" applyNumberFormat="1" applyFont="1" applyFill="1" applyBorder="1" applyAlignment="1">
      <alignment horizontal="center" vertical="center" wrapText="1"/>
    </xf>
    <xf numFmtId="4" fontId="4" fillId="0" borderId="28" xfId="134" applyNumberFormat="1" applyFont="1" applyFill="1" applyBorder="1" applyAlignment="1">
      <alignment horizontal="center" vertical="center" wrapText="1"/>
      <protection/>
    </xf>
    <xf numFmtId="4" fontId="0" fillId="0" borderId="35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33" xfId="134" applyNumberFormat="1" applyFont="1" applyFill="1" applyBorder="1" applyAlignment="1">
      <alignment horizontal="center" vertical="center" wrapText="1"/>
      <protection/>
    </xf>
    <xf numFmtId="4" fontId="26" fillId="0" borderId="0" xfId="79" applyNumberFormat="1" applyFont="1" applyFill="1" applyAlignment="1">
      <alignment horizontal="center" vertical="center" wrapText="1"/>
      <protection/>
    </xf>
    <xf numFmtId="4" fontId="4" fillId="0" borderId="19" xfId="117" applyNumberFormat="1" applyFont="1" applyFill="1" applyBorder="1" applyAlignment="1">
      <alignment horizontal="center" vertical="center" wrapText="1"/>
      <protection/>
    </xf>
    <xf numFmtId="0" fontId="4" fillId="0" borderId="0" xfId="79" applyFont="1" applyFill="1" applyAlignment="1">
      <alignment horizontal="center" wrapText="1"/>
      <protection/>
    </xf>
    <xf numFmtId="0" fontId="4" fillId="0" borderId="38" xfId="137" applyFont="1" applyFill="1" applyBorder="1" applyAlignment="1">
      <alignment horizontal="center" vertical="center" wrapText="1"/>
      <protection/>
    </xf>
    <xf numFmtId="0" fontId="4" fillId="0" borderId="26" xfId="137" applyFont="1" applyFill="1" applyBorder="1" applyAlignment="1">
      <alignment horizontal="center" vertical="center" wrapText="1"/>
      <protection/>
    </xf>
    <xf numFmtId="0" fontId="4" fillId="0" borderId="19" xfId="137" applyFont="1" applyFill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4" fontId="4" fillId="0" borderId="38" xfId="117" applyNumberFormat="1" applyFont="1" applyFill="1" applyBorder="1" applyAlignment="1">
      <alignment horizontal="center" vertical="center" wrapText="1"/>
      <protection/>
    </xf>
    <xf numFmtId="2" fontId="4" fillId="0" borderId="26" xfId="117" applyNumberFormat="1" applyFont="1" applyFill="1" applyBorder="1" applyAlignment="1">
      <alignment horizontal="center" vertical="center" wrapText="1"/>
      <protection/>
    </xf>
    <xf numFmtId="4" fontId="4" fillId="0" borderId="28" xfId="139" applyNumberFormat="1" applyFont="1" applyFill="1" applyBorder="1" applyAlignment="1">
      <alignment horizontal="center" vertical="center"/>
      <protection/>
    </xf>
    <xf numFmtId="4" fontId="4" fillId="0" borderId="0" xfId="134" applyNumberFormat="1" applyFont="1" applyFill="1" applyAlignment="1">
      <alignment horizontal="right" vertical="center" wrapText="1"/>
      <protection/>
    </xf>
    <xf numFmtId="4" fontId="26" fillId="0" borderId="28" xfId="115" applyNumberFormat="1" applyFont="1" applyBorder="1" applyAlignment="1">
      <alignment horizontal="center" vertical="center" wrapText="1"/>
      <protection/>
    </xf>
    <xf numFmtId="4" fontId="4" fillId="0" borderId="33" xfId="0" applyNumberFormat="1" applyFont="1" applyFill="1" applyBorder="1" applyAlignment="1">
      <alignment horizontal="center" vertical="center" wrapText="1"/>
    </xf>
    <xf numFmtId="4" fontId="0" fillId="2" borderId="58" xfId="117" applyNumberFormat="1" applyFont="1" applyFill="1" applyBorder="1" applyAlignment="1">
      <alignment horizontal="center" vertical="center" wrapText="1"/>
      <protection/>
    </xf>
    <xf numFmtId="4" fontId="4" fillId="2" borderId="55" xfId="117" applyNumberFormat="1" applyFont="1" applyFill="1" applyBorder="1" applyAlignment="1">
      <alignment horizontal="center" vertical="center" wrapText="1"/>
      <protection/>
    </xf>
    <xf numFmtId="4" fontId="0" fillId="2" borderId="34" xfId="122" applyNumberFormat="1" applyFont="1" applyFill="1" applyBorder="1" applyAlignment="1">
      <alignment horizontal="center" vertical="center" wrapText="1"/>
      <protection/>
    </xf>
    <xf numFmtId="0" fontId="0" fillId="0" borderId="26" xfId="134" applyFont="1" applyFill="1" applyBorder="1" applyAlignment="1">
      <alignment horizontal="center" vertical="center" wrapText="1"/>
      <protection/>
    </xf>
    <xf numFmtId="0" fontId="0" fillId="2" borderId="22" xfId="0" applyFont="1" applyFill="1" applyBorder="1" applyAlignment="1">
      <alignment horizontal="center" vertical="center" wrapText="1"/>
    </xf>
    <xf numFmtId="0" fontId="0" fillId="0" borderId="59" xfId="134" applyFont="1" applyFill="1" applyBorder="1" applyAlignment="1">
      <alignment horizontal="center" vertical="center" wrapText="1"/>
      <protection/>
    </xf>
    <xf numFmtId="49" fontId="4" fillId="0" borderId="60" xfId="0" applyNumberFormat="1" applyFont="1" applyFill="1" applyBorder="1" applyAlignment="1">
      <alignment horizontal="center" vertical="center" wrapText="1"/>
    </xf>
    <xf numFmtId="4" fontId="0" fillId="0" borderId="61" xfId="117" applyNumberFormat="1" applyFont="1" applyFill="1" applyBorder="1" applyAlignment="1">
      <alignment horizontal="center" vertical="center"/>
      <protection/>
    </xf>
    <xf numFmtId="0" fontId="0" fillId="2" borderId="31" xfId="0" applyFont="1" applyFill="1" applyBorder="1" applyAlignment="1">
      <alignment horizontal="center" vertical="center" wrapText="1"/>
    </xf>
    <xf numFmtId="4" fontId="0" fillId="0" borderId="62" xfId="117" applyNumberFormat="1" applyFont="1" applyFill="1" applyBorder="1" applyAlignment="1">
      <alignment horizontal="center" vertical="center"/>
      <protection/>
    </xf>
    <xf numFmtId="0" fontId="0" fillId="0" borderId="22" xfId="79" applyFont="1" applyFill="1" applyBorder="1" applyAlignment="1">
      <alignment horizontal="center" vertical="center" wrapText="1"/>
      <protection/>
    </xf>
    <xf numFmtId="4" fontId="0" fillId="0" borderId="63" xfId="117" applyNumberFormat="1" applyFont="1" applyFill="1" applyBorder="1" applyAlignment="1">
      <alignment horizontal="center" vertical="center"/>
      <protection/>
    </xf>
    <xf numFmtId="1" fontId="0" fillId="0" borderId="64" xfId="132" applyNumberFormat="1" applyFont="1" applyFill="1" applyBorder="1" applyAlignment="1">
      <alignment horizontal="center" vertical="center"/>
      <protection/>
    </xf>
    <xf numFmtId="4" fontId="0" fillId="0" borderId="65" xfId="116" applyNumberFormat="1" applyFont="1" applyFill="1" applyBorder="1" applyAlignment="1">
      <alignment horizontal="center" vertical="center"/>
      <protection/>
    </xf>
    <xf numFmtId="4" fontId="0" fillId="0" borderId="56" xfId="132" applyNumberFormat="1" applyFont="1" applyFill="1" applyBorder="1" applyAlignment="1">
      <alignment horizontal="center" vertical="center"/>
      <protection/>
    </xf>
    <xf numFmtId="0" fontId="33" fillId="44" borderId="66" xfId="0" applyFont="1" applyFill="1" applyBorder="1" applyAlignment="1">
      <alignment horizontal="center"/>
    </xf>
    <xf numFmtId="0" fontId="33" fillId="44" borderId="67" xfId="0" applyFont="1" applyFill="1" applyBorder="1" applyAlignment="1">
      <alignment horizontal="center"/>
    </xf>
    <xf numFmtId="0" fontId="28" fillId="44" borderId="68" xfId="0" applyFont="1" applyFill="1" applyBorder="1" applyAlignment="1">
      <alignment/>
    </xf>
    <xf numFmtId="0" fontId="34" fillId="44" borderId="69" xfId="0" applyFont="1" applyFill="1" applyBorder="1" applyAlignment="1">
      <alignment horizontal="center"/>
    </xf>
    <xf numFmtId="0" fontId="33" fillId="44" borderId="52" xfId="0" applyFont="1" applyFill="1" applyBorder="1" applyAlignment="1">
      <alignment horizontal="center"/>
    </xf>
    <xf numFmtId="0" fontId="33" fillId="44" borderId="38" xfId="0" applyFont="1" applyFill="1" applyBorder="1" applyAlignment="1">
      <alignment horizontal="center"/>
    </xf>
    <xf numFmtId="0" fontId="33" fillId="44" borderId="37" xfId="0" applyFont="1" applyFill="1" applyBorder="1" applyAlignment="1">
      <alignment horizontal="center"/>
    </xf>
    <xf numFmtId="0" fontId="28" fillId="44" borderId="68" xfId="0" applyFont="1" applyFill="1" applyBorder="1" applyAlignment="1">
      <alignment horizontal="center"/>
    </xf>
    <xf numFmtId="0" fontId="35" fillId="44" borderId="69" xfId="0" applyFont="1" applyFill="1" applyBorder="1" applyAlignment="1">
      <alignment horizontal="center"/>
    </xf>
    <xf numFmtId="0" fontId="33" fillId="44" borderId="39" xfId="0" applyFont="1" applyFill="1" applyBorder="1" applyAlignment="1">
      <alignment horizontal="center" wrapText="1"/>
    </xf>
    <xf numFmtId="0" fontId="33" fillId="0" borderId="39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 wrapText="1"/>
    </xf>
    <xf numFmtId="0" fontId="24" fillId="44" borderId="70" xfId="0" applyFont="1" applyFill="1" applyBorder="1" applyAlignment="1">
      <alignment horizontal="center"/>
    </xf>
    <xf numFmtId="0" fontId="36" fillId="44" borderId="71" xfId="0" applyFont="1" applyFill="1" applyBorder="1" applyAlignment="1">
      <alignment horizontal="center"/>
    </xf>
    <xf numFmtId="0" fontId="33" fillId="44" borderId="72" xfId="0" applyFont="1" applyFill="1" applyBorder="1" applyAlignment="1">
      <alignment horizontal="center" wrapText="1"/>
    </xf>
    <xf numFmtId="0" fontId="24" fillId="44" borderId="73" xfId="0" applyFont="1" applyFill="1" applyBorder="1" applyAlignment="1">
      <alignment horizontal="center"/>
    </xf>
    <xf numFmtId="0" fontId="36" fillId="44" borderId="74" xfId="0" applyFont="1" applyFill="1" applyBorder="1" applyAlignment="1">
      <alignment horizontal="center"/>
    </xf>
    <xf numFmtId="0" fontId="35" fillId="44" borderId="75" xfId="0" applyFont="1" applyFill="1" applyBorder="1" applyAlignment="1">
      <alignment horizontal="center" wrapText="1"/>
    </xf>
    <xf numFmtId="0" fontId="24" fillId="44" borderId="30" xfId="0" applyFont="1" applyFill="1" applyBorder="1" applyAlignment="1">
      <alignment horizontal="center"/>
    </xf>
    <xf numFmtId="0" fontId="36" fillId="44" borderId="25" xfId="0" applyFont="1" applyFill="1" applyBorder="1" applyAlignment="1">
      <alignment horizontal="center"/>
    </xf>
    <xf numFmtId="0" fontId="37" fillId="44" borderId="43" xfId="0" applyFont="1" applyFill="1" applyBorder="1" applyAlignment="1">
      <alignment horizontal="center"/>
    </xf>
    <xf numFmtId="4" fontId="4" fillId="0" borderId="27" xfId="79" applyNumberFormat="1" applyFont="1" applyFill="1" applyBorder="1" applyAlignment="1">
      <alignment horizontal="right" wrapText="1"/>
      <protection/>
    </xf>
    <xf numFmtId="4" fontId="0" fillId="0" borderId="41" xfId="0" applyNumberFormat="1" applyFont="1" applyFill="1" applyBorder="1" applyAlignment="1">
      <alignment horizontal="center" vertical="center" wrapText="1"/>
    </xf>
    <xf numFmtId="4" fontId="4" fillId="0" borderId="37" xfId="134" applyNumberFormat="1" applyFont="1" applyFill="1" applyBorder="1" applyAlignment="1">
      <alignment horizontal="center" vertical="center" wrapText="1"/>
      <protection/>
    </xf>
    <xf numFmtId="4" fontId="4" fillId="0" borderId="37" xfId="0" applyNumberFormat="1" applyFont="1" applyFill="1" applyBorder="1" applyAlignment="1">
      <alignment horizontal="center" vertical="center" wrapText="1"/>
    </xf>
    <xf numFmtId="4" fontId="0" fillId="0" borderId="39" xfId="0" applyNumberFormat="1" applyFont="1" applyFill="1" applyBorder="1" applyAlignment="1">
      <alignment horizontal="center" vertical="center" wrapText="1"/>
    </xf>
    <xf numFmtId="4" fontId="4" fillId="0" borderId="76" xfId="0" applyNumberFormat="1" applyFont="1" applyFill="1" applyBorder="1" applyAlignment="1">
      <alignment horizontal="center" vertical="center" wrapText="1"/>
    </xf>
    <xf numFmtId="4" fontId="4" fillId="0" borderId="76" xfId="134" applyNumberFormat="1" applyFont="1" applyFill="1" applyBorder="1" applyAlignment="1">
      <alignment horizontal="center" vertical="center" wrapText="1"/>
      <protection/>
    </xf>
    <xf numFmtId="4" fontId="4" fillId="0" borderId="77" xfId="0" applyNumberFormat="1" applyFont="1" applyFill="1" applyBorder="1" applyAlignment="1">
      <alignment horizontal="center" vertical="center" wrapText="1"/>
    </xf>
    <xf numFmtId="4" fontId="4" fillId="0" borderId="77" xfId="134" applyNumberFormat="1" applyFont="1" applyFill="1" applyBorder="1" applyAlignment="1">
      <alignment horizontal="center" vertical="center" wrapText="1"/>
      <protection/>
    </xf>
    <xf numFmtId="4" fontId="4" fillId="0" borderId="78" xfId="134" applyNumberFormat="1" applyFont="1" applyFill="1" applyBorder="1" applyAlignment="1">
      <alignment horizontal="center" vertical="center" wrapText="1"/>
      <protection/>
    </xf>
    <xf numFmtId="4" fontId="0" fillId="0" borderId="59" xfId="0" applyNumberFormat="1" applyFont="1" applyFill="1" applyBorder="1" applyAlignment="1">
      <alignment horizontal="center" vertical="center" wrapText="1"/>
    </xf>
    <xf numFmtId="0" fontId="4" fillId="0" borderId="77" xfId="137" applyFont="1" applyFill="1" applyBorder="1" applyAlignment="1">
      <alignment horizontal="center" vertical="center" wrapText="1"/>
      <protection/>
    </xf>
    <xf numFmtId="0" fontId="0" fillId="0" borderId="79" xfId="137" applyFont="1" applyFill="1" applyBorder="1" applyAlignment="1">
      <alignment horizontal="center" vertical="center" wrapText="1"/>
      <protection/>
    </xf>
    <xf numFmtId="0" fontId="0" fillId="0" borderId="80" xfId="137" applyFont="1" applyFill="1" applyBorder="1" applyAlignment="1">
      <alignment horizontal="center" vertical="center" wrapText="1"/>
      <protection/>
    </xf>
    <xf numFmtId="0" fontId="4" fillId="0" borderId="79" xfId="137" applyFont="1" applyFill="1" applyBorder="1" applyAlignment="1">
      <alignment horizontal="center" vertical="center" wrapText="1"/>
      <protection/>
    </xf>
    <xf numFmtId="0" fontId="4" fillId="0" borderId="80" xfId="137" applyFont="1" applyFill="1" applyBorder="1" applyAlignment="1">
      <alignment horizontal="center" vertical="center" wrapText="1"/>
      <protection/>
    </xf>
    <xf numFmtId="4" fontId="4" fillId="0" borderId="78" xfId="137" applyNumberFormat="1" applyFont="1" applyFill="1" applyBorder="1" applyAlignment="1">
      <alignment horizontal="center" vertical="center" wrapText="1"/>
      <protection/>
    </xf>
    <xf numFmtId="4" fontId="4" fillId="0" borderId="77" xfId="137" applyNumberFormat="1" applyFont="1" applyFill="1" applyBorder="1" applyAlignment="1">
      <alignment horizontal="center" vertical="center" wrapText="1"/>
      <protection/>
    </xf>
    <xf numFmtId="2" fontId="4" fillId="0" borderId="79" xfId="137" applyNumberFormat="1" applyFont="1" applyFill="1" applyBorder="1" applyAlignment="1">
      <alignment horizontal="center" vertical="center" wrapText="1"/>
      <protection/>
    </xf>
    <xf numFmtId="2" fontId="4" fillId="0" borderId="80" xfId="137" applyNumberFormat="1" applyFont="1" applyFill="1" applyBorder="1" applyAlignment="1">
      <alignment horizontal="center" vertical="center" wrapText="1"/>
      <protection/>
    </xf>
    <xf numFmtId="4" fontId="0" fillId="0" borderId="81" xfId="132" applyNumberFormat="1" applyFont="1" applyFill="1" applyBorder="1" applyAlignment="1">
      <alignment horizontal="center" vertical="center"/>
      <protection/>
    </xf>
    <xf numFmtId="4" fontId="4" fillId="0" borderId="76" xfId="139" applyNumberFormat="1" applyFont="1" applyFill="1" applyBorder="1" applyAlignment="1">
      <alignment horizontal="center"/>
      <protection/>
    </xf>
    <xf numFmtId="4" fontId="0" fillId="0" borderId="82" xfId="116" applyNumberFormat="1" applyFont="1" applyFill="1" applyBorder="1" applyAlignment="1">
      <alignment horizontal="center" vertical="center"/>
      <protection/>
    </xf>
    <xf numFmtId="4" fontId="4" fillId="0" borderId="78" xfId="139" applyNumberFormat="1" applyFont="1" applyFill="1" applyBorder="1" applyAlignment="1">
      <alignment horizontal="center"/>
      <protection/>
    </xf>
    <xf numFmtId="4" fontId="4" fillId="0" borderId="77" xfId="132" applyNumberFormat="1" applyFont="1" applyFill="1" applyBorder="1" applyAlignment="1">
      <alignment horizontal="center" vertical="center"/>
      <protection/>
    </xf>
    <xf numFmtId="4" fontId="4" fillId="0" borderId="43" xfId="132" applyNumberFormat="1" applyFont="1" applyFill="1" applyBorder="1" applyAlignment="1">
      <alignment horizontal="center" vertical="center" wrapText="1"/>
      <protection/>
    </xf>
    <xf numFmtId="0" fontId="0" fillId="0" borderId="45" xfId="79" applyFont="1" applyFill="1" applyBorder="1" applyAlignment="1">
      <alignment horizontal="center" vertical="center" wrapText="1"/>
      <protection/>
    </xf>
    <xf numFmtId="4" fontId="0" fillId="0" borderId="83" xfId="122" applyNumberFormat="1" applyFont="1" applyFill="1" applyBorder="1" applyAlignment="1">
      <alignment horizontal="center" vertical="center" wrapText="1"/>
      <protection/>
    </xf>
    <xf numFmtId="4" fontId="0" fillId="0" borderId="84" xfId="132" applyNumberFormat="1" applyFont="1" applyFill="1" applyBorder="1" applyAlignment="1">
      <alignment horizontal="center" vertical="center"/>
      <protection/>
    </xf>
    <xf numFmtId="4" fontId="0" fillId="0" borderId="82" xfId="132" applyNumberFormat="1" applyFont="1" applyFill="1" applyBorder="1" applyAlignment="1">
      <alignment horizontal="center" vertical="center"/>
      <protection/>
    </xf>
    <xf numFmtId="4" fontId="0" fillId="0" borderId="85" xfId="132" applyNumberFormat="1" applyFont="1" applyFill="1" applyBorder="1" applyAlignment="1">
      <alignment horizontal="center" vertical="center"/>
      <protection/>
    </xf>
    <xf numFmtId="4" fontId="0" fillId="0" borderId="59" xfId="132" applyNumberFormat="1" applyFont="1" applyFill="1" applyBorder="1" applyAlignment="1">
      <alignment horizontal="center" vertical="center"/>
      <protection/>
    </xf>
    <xf numFmtId="4" fontId="0" fillId="0" borderId="86" xfId="134" applyNumberFormat="1" applyFont="1" applyFill="1" applyBorder="1" applyAlignment="1">
      <alignment horizontal="center" vertical="center" wrapText="1"/>
      <protection/>
    </xf>
    <xf numFmtId="4" fontId="4" fillId="0" borderId="37" xfId="134" applyNumberFormat="1" applyFont="1" applyFill="1" applyBorder="1" applyAlignment="1">
      <alignment horizontal="center" vertical="center" wrapText="1"/>
      <protection/>
    </xf>
    <xf numFmtId="4" fontId="0" fillId="0" borderId="59" xfId="134" applyNumberFormat="1" applyFont="1" applyFill="1" applyBorder="1" applyAlignment="1">
      <alignment horizontal="center" vertical="center" wrapText="1"/>
      <protection/>
    </xf>
    <xf numFmtId="4" fontId="4" fillId="0" borderId="60" xfId="134" applyNumberFormat="1" applyFont="1" applyFill="1" applyBorder="1" applyAlignment="1">
      <alignment horizontal="center" vertical="center" wrapText="1"/>
      <protection/>
    </xf>
    <xf numFmtId="4" fontId="0" fillId="0" borderId="41" xfId="134" applyNumberFormat="1" applyFont="1" applyFill="1" applyBorder="1" applyAlignment="1">
      <alignment horizontal="center" vertical="center" wrapText="1"/>
      <protection/>
    </xf>
    <xf numFmtId="4" fontId="0" fillId="0" borderId="30" xfId="134" applyNumberFormat="1" applyFont="1" applyFill="1" applyBorder="1" applyAlignment="1">
      <alignment horizontal="center" vertical="center" wrapText="1"/>
      <protection/>
    </xf>
    <xf numFmtId="4" fontId="0" fillId="0" borderId="27" xfId="134" applyNumberFormat="1" applyFont="1" applyFill="1" applyBorder="1" applyAlignment="1">
      <alignment horizontal="center" vertical="center" wrapText="1"/>
      <protection/>
    </xf>
    <xf numFmtId="4" fontId="0" fillId="0" borderId="26" xfId="134" applyNumberFormat="1" applyFont="1" applyFill="1" applyBorder="1" applyAlignment="1">
      <alignment horizontal="center" vertical="center" wrapText="1"/>
      <protection/>
    </xf>
    <xf numFmtId="4" fontId="0" fillId="0" borderId="34" xfId="134" applyNumberFormat="1" applyFont="1" applyFill="1" applyBorder="1" applyAlignment="1">
      <alignment horizontal="center" vertical="center" wrapText="1"/>
      <protection/>
    </xf>
    <xf numFmtId="4" fontId="0" fillId="0" borderId="23" xfId="134" applyNumberFormat="1" applyFont="1" applyFill="1" applyBorder="1" applyAlignment="1">
      <alignment horizontal="center" vertical="center" wrapText="1"/>
      <protection/>
    </xf>
    <xf numFmtId="4" fontId="4" fillId="0" borderId="30" xfId="134" applyNumberFormat="1" applyFont="1" applyFill="1" applyBorder="1" applyAlignment="1">
      <alignment horizontal="center" vertical="center" wrapText="1"/>
      <protection/>
    </xf>
    <xf numFmtId="4" fontId="4" fillId="0" borderId="27" xfId="134" applyNumberFormat="1" applyFont="1" applyFill="1" applyBorder="1" applyAlignment="1">
      <alignment horizontal="center" vertical="center" wrapText="1"/>
      <protection/>
    </xf>
    <xf numFmtId="4" fontId="0" fillId="0" borderId="49" xfId="135" applyNumberFormat="1" applyFont="1" applyFill="1" applyBorder="1" applyAlignment="1">
      <alignment horizontal="center" vertical="center" wrapText="1"/>
      <protection/>
    </xf>
    <xf numFmtId="4" fontId="4" fillId="2" borderId="43" xfId="117" applyNumberFormat="1" applyFont="1" applyFill="1" applyBorder="1" applyAlignment="1">
      <alignment horizontal="center" vertical="center" wrapText="1"/>
      <protection/>
    </xf>
    <xf numFmtId="4" fontId="4" fillId="2" borderId="47" xfId="117" applyNumberFormat="1" applyFont="1" applyFill="1" applyBorder="1" applyAlignment="1">
      <alignment horizontal="center" vertical="center" wrapText="1"/>
      <protection/>
    </xf>
    <xf numFmtId="4" fontId="4" fillId="0" borderId="54" xfId="117" applyNumberFormat="1" applyFont="1" applyFill="1" applyBorder="1" applyAlignment="1">
      <alignment horizontal="center" vertical="center"/>
      <protection/>
    </xf>
    <xf numFmtId="4" fontId="4" fillId="0" borderId="23" xfId="117" applyNumberFormat="1" applyFont="1" applyFill="1" applyBorder="1" applyAlignment="1">
      <alignment horizontal="center" vertical="center"/>
      <protection/>
    </xf>
    <xf numFmtId="4" fontId="0" fillId="0" borderId="74" xfId="117" applyNumberFormat="1" applyFont="1" applyFill="1" applyBorder="1" applyAlignment="1">
      <alignment horizontal="center" vertical="center" wrapText="1"/>
      <protection/>
    </xf>
    <xf numFmtId="4" fontId="4" fillId="0" borderId="77" xfId="117" applyNumberFormat="1" applyFont="1" applyFill="1" applyBorder="1" applyAlignment="1">
      <alignment horizontal="center" vertical="center" wrapText="1"/>
      <protection/>
    </xf>
    <xf numFmtId="4" fontId="0" fillId="0" borderId="38" xfId="117" applyNumberFormat="1" applyFont="1" applyFill="1" applyBorder="1" applyAlignment="1">
      <alignment horizontal="center" vertical="center"/>
      <protection/>
    </xf>
    <xf numFmtId="4" fontId="0" fillId="0" borderId="21" xfId="117" applyNumberFormat="1" applyFont="1" applyFill="1" applyBorder="1" applyAlignment="1">
      <alignment horizontal="center" vertical="center"/>
      <protection/>
    </xf>
    <xf numFmtId="4" fontId="0" fillId="0" borderId="24" xfId="117" applyNumberFormat="1" applyFont="1" applyFill="1" applyBorder="1" applyAlignment="1">
      <alignment horizontal="center" vertical="center"/>
      <protection/>
    </xf>
    <xf numFmtId="4" fontId="0" fillId="0" borderId="74" xfId="117" applyNumberFormat="1" applyFont="1" applyFill="1" applyBorder="1" applyAlignment="1">
      <alignment horizontal="center" vertical="center"/>
      <protection/>
    </xf>
    <xf numFmtId="4" fontId="26" fillId="0" borderId="30" xfId="117" applyNumberFormat="1" applyFont="1" applyFill="1" applyBorder="1" applyAlignment="1">
      <alignment horizontal="center" vertical="center"/>
      <protection/>
    </xf>
    <xf numFmtId="4" fontId="0" fillId="0" borderId="87" xfId="117" applyNumberFormat="1" applyFont="1" applyFill="1" applyBorder="1" applyAlignment="1">
      <alignment horizontal="center" vertical="center"/>
      <protection/>
    </xf>
    <xf numFmtId="4" fontId="4" fillId="0" borderId="24" xfId="117" applyNumberFormat="1" applyFont="1" applyFill="1" applyBorder="1" applyAlignment="1">
      <alignment horizontal="center" vertical="center"/>
      <protection/>
    </xf>
    <xf numFmtId="4" fontId="4" fillId="0" borderId="87" xfId="117" applyNumberFormat="1" applyFont="1" applyFill="1" applyBorder="1" applyAlignment="1">
      <alignment horizontal="center" vertical="center"/>
      <protection/>
    </xf>
    <xf numFmtId="4" fontId="26" fillId="0" borderId="77" xfId="117" applyNumberFormat="1" applyFont="1" applyFill="1" applyBorder="1" applyAlignment="1">
      <alignment horizontal="center" vertical="center"/>
      <protection/>
    </xf>
    <xf numFmtId="4" fontId="26" fillId="0" borderId="88" xfId="117" applyNumberFormat="1" applyFont="1" applyFill="1" applyBorder="1" applyAlignment="1">
      <alignment horizontal="center" vertical="center"/>
      <protection/>
    </xf>
    <xf numFmtId="0" fontId="0" fillId="2" borderId="64" xfId="0" applyFont="1" applyFill="1" applyBorder="1" applyAlignment="1">
      <alignment horizontal="center" vertical="center" wrapText="1"/>
    </xf>
    <xf numFmtId="4" fontId="0" fillId="2" borderId="89" xfId="117" applyNumberFormat="1" applyFont="1" applyFill="1" applyBorder="1" applyAlignment="1">
      <alignment horizontal="center" vertical="center"/>
      <protection/>
    </xf>
    <xf numFmtId="0" fontId="0" fillId="2" borderId="42" xfId="0" applyFont="1" applyFill="1" applyBorder="1" applyAlignment="1">
      <alignment horizontal="center" vertical="center" wrapText="1"/>
    </xf>
    <xf numFmtId="4" fontId="4" fillId="2" borderId="27" xfId="117" applyNumberFormat="1" applyFont="1" applyFill="1" applyBorder="1" applyAlignment="1">
      <alignment horizontal="center" vertical="center"/>
      <protection/>
    </xf>
    <xf numFmtId="4" fontId="4" fillId="0" borderId="43" xfId="117" applyNumberFormat="1" applyFont="1" applyFill="1" applyBorder="1" applyAlignment="1">
      <alignment horizontal="center" vertical="center"/>
      <protection/>
    </xf>
    <xf numFmtId="4" fontId="4" fillId="0" borderId="48" xfId="117" applyNumberFormat="1" applyFont="1" applyFill="1" applyBorder="1" applyAlignment="1">
      <alignment horizontal="center" vertical="center"/>
      <protection/>
    </xf>
    <xf numFmtId="4" fontId="4" fillId="2" borderId="30" xfId="117" applyNumberFormat="1" applyFont="1" applyFill="1" applyBorder="1" applyAlignment="1">
      <alignment horizontal="center" vertical="center"/>
      <protection/>
    </xf>
    <xf numFmtId="4" fontId="0" fillId="2" borderId="30" xfId="117" applyNumberFormat="1" applyFont="1" applyFill="1" applyBorder="1" applyAlignment="1">
      <alignment horizontal="center" vertical="center"/>
      <protection/>
    </xf>
    <xf numFmtId="4" fontId="4" fillId="0" borderId="30" xfId="117" applyNumberFormat="1" applyFont="1" applyFill="1" applyBorder="1" applyAlignment="1">
      <alignment horizontal="center" vertical="center"/>
      <protection/>
    </xf>
    <xf numFmtId="4" fontId="4" fillId="0" borderId="33" xfId="117" applyNumberFormat="1" applyFont="1" applyFill="1" applyBorder="1" applyAlignment="1">
      <alignment horizontal="center" vertical="center" wrapText="1"/>
      <protection/>
    </xf>
    <xf numFmtId="0" fontId="0" fillId="0" borderId="31" xfId="134" applyFont="1" applyFill="1" applyBorder="1" applyAlignment="1">
      <alignment horizontal="center" vertical="center" wrapText="1"/>
      <protection/>
    </xf>
    <xf numFmtId="4" fontId="0" fillId="0" borderId="90" xfId="117" applyNumberFormat="1" applyFont="1" applyFill="1" applyBorder="1" applyAlignment="1">
      <alignment horizontal="center" vertical="center" wrapText="1"/>
      <protection/>
    </xf>
    <xf numFmtId="4" fontId="4" fillId="2" borderId="25" xfId="117" applyNumberFormat="1" applyFont="1" applyFill="1" applyBorder="1" applyAlignment="1">
      <alignment horizontal="center" vertical="center" wrapText="1"/>
      <protection/>
    </xf>
    <xf numFmtId="0" fontId="0" fillId="0" borderId="73" xfId="134" applyFont="1" applyFill="1" applyBorder="1" applyAlignment="1">
      <alignment horizontal="center" vertical="center" wrapText="1"/>
      <protection/>
    </xf>
    <xf numFmtId="4" fontId="0" fillId="0" borderId="26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4" fillId="2" borderId="76" xfId="117" applyNumberFormat="1" applyFont="1" applyFill="1" applyBorder="1" applyAlignment="1">
      <alignment horizontal="center" vertical="center" wrapText="1"/>
      <protection/>
    </xf>
    <xf numFmtId="4" fontId="0" fillId="0" borderId="22" xfId="117" applyNumberFormat="1" applyFont="1" applyFill="1" applyBorder="1" applyAlignment="1">
      <alignment horizontal="center" vertical="center" wrapText="1"/>
      <protection/>
    </xf>
    <xf numFmtId="4" fontId="0" fillId="0" borderId="31" xfId="117" applyNumberFormat="1" applyFont="1" applyFill="1" applyBorder="1" applyAlignment="1">
      <alignment horizontal="center" vertical="center" wrapText="1"/>
      <protection/>
    </xf>
    <xf numFmtId="4" fontId="4" fillId="2" borderId="77" xfId="117" applyNumberFormat="1" applyFont="1" applyFill="1" applyBorder="1" applyAlignment="1">
      <alignment horizontal="center" vertical="center" wrapText="1"/>
      <protection/>
    </xf>
    <xf numFmtId="4" fontId="0" fillId="0" borderId="64" xfId="117" applyNumberFormat="1" applyFont="1" applyFill="1" applyBorder="1" applyAlignment="1">
      <alignment horizontal="center" vertical="center" wrapText="1"/>
      <protection/>
    </xf>
    <xf numFmtId="4" fontId="4" fillId="2" borderId="49" xfId="117" applyNumberFormat="1" applyFont="1" applyFill="1" applyBorder="1" applyAlignment="1">
      <alignment horizontal="center" vertical="center" wrapText="1"/>
      <protection/>
    </xf>
    <xf numFmtId="4" fontId="4" fillId="2" borderId="30" xfId="117" applyNumberFormat="1" applyFont="1" applyFill="1" applyBorder="1" applyAlignment="1">
      <alignment horizontal="center" vertical="center" wrapText="1"/>
      <protection/>
    </xf>
    <xf numFmtId="4" fontId="0" fillId="0" borderId="73" xfId="117" applyNumberFormat="1" applyFont="1" applyFill="1" applyBorder="1" applyAlignment="1">
      <alignment horizontal="center" vertical="center" wrapText="1"/>
      <protection/>
    </xf>
    <xf numFmtId="4" fontId="0" fillId="0" borderId="45" xfId="117" applyNumberFormat="1" applyFont="1" applyFill="1" applyBorder="1" applyAlignment="1">
      <alignment horizontal="center" vertical="center" wrapText="1"/>
      <protection/>
    </xf>
    <xf numFmtId="4" fontId="4" fillId="2" borderId="78" xfId="117" applyNumberFormat="1" applyFont="1" applyFill="1" applyBorder="1" applyAlignment="1">
      <alignment horizontal="center" vertical="center" wrapText="1"/>
      <protection/>
    </xf>
    <xf numFmtId="4" fontId="0" fillId="0" borderId="91" xfId="0" applyNumberFormat="1" applyFont="1" applyFill="1" applyBorder="1" applyAlignment="1">
      <alignment horizontal="center" vertical="center" wrapText="1"/>
    </xf>
    <xf numFmtId="4" fontId="4" fillId="0" borderId="49" xfId="134" applyNumberFormat="1" applyFont="1" applyFill="1" applyBorder="1" applyAlignment="1">
      <alignment horizontal="center" vertical="center" wrapText="1"/>
      <protection/>
    </xf>
    <xf numFmtId="4" fontId="0" fillId="0" borderId="51" xfId="0" applyNumberFormat="1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47" xfId="134" applyNumberFormat="1" applyFont="1" applyFill="1" applyBorder="1" applyAlignment="1">
      <alignment horizontal="center" vertical="center" wrapText="1"/>
      <protection/>
    </xf>
    <xf numFmtId="4" fontId="0" fillId="0" borderId="45" xfId="0" applyNumberFormat="1" applyFont="1" applyFill="1" applyBorder="1" applyAlignment="1">
      <alignment horizontal="center" vertical="center" wrapText="1"/>
    </xf>
    <xf numFmtId="4" fontId="0" fillId="0" borderId="49" xfId="134" applyNumberFormat="1" applyFont="1" applyBorder="1" applyAlignment="1">
      <alignment horizontal="center" vertical="center" wrapText="1"/>
      <protection/>
    </xf>
    <xf numFmtId="4" fontId="4" fillId="0" borderId="77" xfId="134" applyNumberFormat="1" applyFont="1" applyFill="1" applyBorder="1" applyAlignment="1">
      <alignment horizontal="center" vertical="center" wrapText="1"/>
      <protection/>
    </xf>
    <xf numFmtId="4" fontId="4" fillId="0" borderId="43" xfId="134" applyNumberFormat="1" applyFont="1" applyFill="1" applyBorder="1" applyAlignment="1">
      <alignment horizontal="center" vertical="center" wrapText="1"/>
      <protection/>
    </xf>
    <xf numFmtId="4" fontId="4" fillId="0" borderId="25" xfId="134" applyNumberFormat="1" applyFont="1" applyFill="1" applyBorder="1" applyAlignment="1">
      <alignment horizontal="center" vertical="center" wrapText="1"/>
      <protection/>
    </xf>
    <xf numFmtId="4" fontId="0" fillId="0" borderId="26" xfId="134" applyNumberFormat="1" applyFont="1" applyBorder="1" applyAlignment="1">
      <alignment horizontal="center" vertical="center" wrapText="1"/>
      <protection/>
    </xf>
    <xf numFmtId="4" fontId="0" fillId="0" borderId="31" xfId="134" applyNumberFormat="1" applyFont="1" applyBorder="1" applyAlignment="1">
      <alignment horizontal="center" vertical="center" wrapText="1"/>
      <protection/>
    </xf>
    <xf numFmtId="4" fontId="0" fillId="0" borderId="46" xfId="134" applyNumberFormat="1" applyFont="1" applyBorder="1" applyAlignment="1">
      <alignment horizontal="center" vertical="center" wrapText="1"/>
      <protection/>
    </xf>
    <xf numFmtId="0" fontId="4" fillId="0" borderId="40" xfId="134" applyFont="1" applyFill="1" applyBorder="1" applyAlignment="1">
      <alignment horizontal="center" vertical="center" wrapText="1"/>
      <protection/>
    </xf>
    <xf numFmtId="4" fontId="0" fillId="0" borderId="38" xfId="134" applyNumberFormat="1" applyFont="1" applyBorder="1" applyAlignment="1">
      <alignment horizontal="center" vertical="center" wrapText="1"/>
      <protection/>
    </xf>
    <xf numFmtId="4" fontId="0" fillId="0" borderId="38" xfId="0" applyNumberFormat="1" applyFont="1" applyFill="1" applyBorder="1" applyAlignment="1">
      <alignment horizontal="center" vertical="center" wrapText="1"/>
    </xf>
    <xf numFmtId="4" fontId="0" fillId="0" borderId="73" xfId="0" applyNumberFormat="1" applyFont="1" applyFill="1" applyBorder="1" applyAlignment="1">
      <alignment horizontal="center" vertical="center" wrapText="1"/>
    </xf>
    <xf numFmtId="0" fontId="4" fillId="2" borderId="48" xfId="134" applyFont="1" applyFill="1" applyBorder="1" applyAlignment="1">
      <alignment horizontal="center" vertical="center" wrapText="1"/>
      <protection/>
    </xf>
    <xf numFmtId="0" fontId="0" fillId="0" borderId="64" xfId="79" applyFont="1" applyFill="1" applyBorder="1" applyAlignment="1">
      <alignment horizontal="center" vertical="center" wrapText="1"/>
      <protection/>
    </xf>
    <xf numFmtId="0" fontId="4" fillId="0" borderId="30" xfId="117" applyFont="1" applyFill="1" applyBorder="1" applyAlignment="1">
      <alignment horizontal="center" vertical="center" wrapText="1"/>
      <protection/>
    </xf>
    <xf numFmtId="0" fontId="0" fillId="0" borderId="64" xfId="0" applyFont="1" applyBorder="1" applyAlignment="1">
      <alignment wrapText="1"/>
    </xf>
    <xf numFmtId="0" fontId="4" fillId="0" borderId="77" xfId="117" applyFont="1" applyFill="1" applyBorder="1" applyAlignment="1">
      <alignment horizontal="center" vertical="center" wrapText="1"/>
      <protection/>
    </xf>
    <xf numFmtId="0" fontId="0" fillId="0" borderId="31" xfId="79" applyFont="1" applyFill="1" applyBorder="1" applyAlignment="1">
      <alignment horizontal="center" vertical="center" wrapText="1"/>
      <protection/>
    </xf>
    <xf numFmtId="4" fontId="0" fillId="0" borderId="25" xfId="117" applyNumberFormat="1" applyFont="1" applyFill="1" applyBorder="1" applyAlignment="1">
      <alignment horizontal="center" vertical="center" wrapText="1"/>
      <protection/>
    </xf>
    <xf numFmtId="4" fontId="4" fillId="0" borderId="60" xfId="117" applyNumberFormat="1" applyFont="1" applyFill="1" applyBorder="1" applyAlignment="1">
      <alignment horizontal="center" vertical="center"/>
      <protection/>
    </xf>
    <xf numFmtId="4" fontId="4" fillId="0" borderId="77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4" fontId="38" fillId="0" borderId="0" xfId="136" applyNumberFormat="1" applyFont="1" applyFill="1" applyBorder="1" applyAlignment="1">
      <alignment vertical="center"/>
      <protection/>
    </xf>
    <xf numFmtId="4" fontId="0" fillId="0" borderId="53" xfId="135" applyNumberFormat="1" applyFont="1" applyFill="1" applyBorder="1" applyAlignment="1">
      <alignment horizontal="right" wrapText="1"/>
      <protection/>
    </xf>
    <xf numFmtId="4" fontId="0" fillId="0" borderId="49" xfId="135" applyNumberFormat="1" applyFont="1" applyFill="1" applyBorder="1" applyAlignment="1">
      <alignment horizontal="right" wrapText="1"/>
      <protection/>
    </xf>
    <xf numFmtId="4" fontId="4" fillId="0" borderId="28" xfId="135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4" fontId="26" fillId="0" borderId="49" xfId="117" applyNumberFormat="1" applyFont="1" applyFill="1" applyBorder="1" applyAlignment="1">
      <alignment horizontal="center" vertical="center"/>
      <protection/>
    </xf>
    <xf numFmtId="4" fontId="26" fillId="0" borderId="43" xfId="117" applyNumberFormat="1" applyFont="1" applyFill="1" applyBorder="1" applyAlignment="1">
      <alignment horizontal="center" vertical="center"/>
      <protection/>
    </xf>
    <xf numFmtId="4" fontId="4" fillId="0" borderId="39" xfId="117" applyNumberFormat="1" applyFont="1" applyFill="1" applyBorder="1" applyAlignment="1">
      <alignment horizontal="center" vertical="center"/>
      <protection/>
    </xf>
    <xf numFmtId="4" fontId="26" fillId="0" borderId="92" xfId="117" applyNumberFormat="1" applyFont="1" applyFill="1" applyBorder="1" applyAlignment="1">
      <alignment horizontal="center" vertical="center"/>
      <protection/>
    </xf>
    <xf numFmtId="4" fontId="0" fillId="0" borderId="49" xfId="117" applyNumberFormat="1" applyFont="1" applyFill="1" applyBorder="1" applyAlignment="1">
      <alignment horizontal="center" vertical="center"/>
      <protection/>
    </xf>
    <xf numFmtId="4" fontId="4" fillId="0" borderId="49" xfId="117" applyNumberFormat="1" applyFont="1" applyFill="1" applyBorder="1" applyAlignment="1">
      <alignment horizontal="center" vertical="center"/>
      <protection/>
    </xf>
    <xf numFmtId="4" fontId="0" fillId="0" borderId="31" xfId="117" applyNumberFormat="1" applyFont="1" applyFill="1" applyBorder="1" applyAlignment="1">
      <alignment horizontal="center" vertical="center"/>
      <protection/>
    </xf>
    <xf numFmtId="4" fontId="0" fillId="0" borderId="73" xfId="117" applyNumberFormat="1" applyFont="1" applyFill="1" applyBorder="1" applyAlignment="1">
      <alignment horizontal="center" vertical="center"/>
      <protection/>
    </xf>
    <xf numFmtId="3" fontId="4" fillId="0" borderId="47" xfId="117" applyNumberFormat="1" applyFont="1" applyFill="1" applyBorder="1" applyAlignment="1">
      <alignment horizontal="center" vertical="center" wrapText="1"/>
      <protection/>
    </xf>
    <xf numFmtId="4" fontId="4" fillId="0" borderId="76" xfId="117" applyNumberFormat="1" applyFont="1" applyFill="1" applyBorder="1" applyAlignment="1">
      <alignment horizontal="center" vertical="center"/>
      <protection/>
    </xf>
    <xf numFmtId="3" fontId="4" fillId="0" borderId="91" xfId="117" applyNumberFormat="1" applyFont="1" applyFill="1" applyBorder="1" applyAlignment="1">
      <alignment horizontal="center" vertical="center" wrapText="1"/>
      <protection/>
    </xf>
    <xf numFmtId="3" fontId="4" fillId="0" borderId="79" xfId="117" applyNumberFormat="1" applyFont="1" applyFill="1" applyBorder="1" applyAlignment="1">
      <alignment horizontal="center" vertical="center" wrapText="1"/>
      <protection/>
    </xf>
    <xf numFmtId="3" fontId="4" fillId="0" borderId="78" xfId="117" applyNumberFormat="1" applyFont="1" applyFill="1" applyBorder="1" applyAlignment="1">
      <alignment horizontal="center" vertical="center" wrapText="1"/>
      <protection/>
    </xf>
    <xf numFmtId="4" fontId="4" fillId="0" borderId="47" xfId="117" applyNumberFormat="1" applyFont="1" applyFill="1" applyBorder="1" applyAlignment="1">
      <alignment horizontal="center" vertical="center" wrapText="1"/>
      <protection/>
    </xf>
    <xf numFmtId="4" fontId="4" fillId="0" borderId="48" xfId="117" applyNumberFormat="1" applyFont="1" applyFill="1" applyBorder="1" applyAlignment="1">
      <alignment horizontal="center" vertical="center" wrapText="1"/>
      <protection/>
    </xf>
    <xf numFmtId="4" fontId="0" fillId="0" borderId="53" xfId="117" applyNumberFormat="1" applyFont="1" applyFill="1" applyBorder="1" applyAlignment="1">
      <alignment horizontal="center" vertical="center" wrapText="1"/>
      <protection/>
    </xf>
    <xf numFmtId="4" fontId="0" fillId="0" borderId="79" xfId="137" applyNumberFormat="1" applyFont="1" applyFill="1" applyBorder="1" applyAlignment="1">
      <alignment horizontal="center" vertical="center" wrapText="1"/>
      <protection/>
    </xf>
    <xf numFmtId="4" fontId="0" fillId="0" borderId="93" xfId="137" applyNumberFormat="1" applyFont="1" applyFill="1" applyBorder="1" applyAlignment="1">
      <alignment horizontal="center" vertical="center" wrapText="1"/>
      <protection/>
    </xf>
    <xf numFmtId="4" fontId="0" fillId="0" borderId="80" xfId="137" applyNumberFormat="1" applyFont="1" applyFill="1" applyBorder="1" applyAlignment="1">
      <alignment horizontal="center" vertical="center" wrapText="1"/>
      <protection/>
    </xf>
    <xf numFmtId="4" fontId="0" fillId="0" borderId="0" xfId="137" applyNumberFormat="1" applyFont="1" applyFill="1" applyBorder="1" applyAlignment="1">
      <alignment horizontal="center" vertical="center" wrapText="1"/>
      <protection/>
    </xf>
    <xf numFmtId="4" fontId="4" fillId="0" borderId="54" xfId="137" applyNumberFormat="1" applyFont="1" applyFill="1" applyBorder="1" applyAlignment="1">
      <alignment horizontal="center" vertical="center" wrapText="1"/>
      <protection/>
    </xf>
    <xf numFmtId="4" fontId="4" fillId="0" borderId="79" xfId="137" applyNumberFormat="1" applyFont="1" applyFill="1" applyBorder="1" applyAlignment="1">
      <alignment horizontal="center" vertical="center" wrapText="1"/>
      <protection/>
    </xf>
    <xf numFmtId="4" fontId="4" fillId="0" borderId="93" xfId="137" applyNumberFormat="1" applyFont="1" applyFill="1" applyBorder="1" applyAlignment="1">
      <alignment horizontal="center" vertical="center" wrapText="1"/>
      <protection/>
    </xf>
    <xf numFmtId="4" fontId="4" fillId="0" borderId="80" xfId="137" applyNumberFormat="1" applyFont="1" applyFill="1" applyBorder="1" applyAlignment="1">
      <alignment horizontal="center" vertical="center" wrapText="1"/>
      <protection/>
    </xf>
    <xf numFmtId="4" fontId="4" fillId="0" borderId="0" xfId="137" applyNumberFormat="1" applyFont="1" applyFill="1" applyBorder="1" applyAlignment="1">
      <alignment horizontal="center" vertical="center" wrapText="1"/>
      <protection/>
    </xf>
    <xf numFmtId="4" fontId="0" fillId="0" borderId="94" xfId="132" applyNumberFormat="1" applyFont="1" applyFill="1" applyBorder="1" applyAlignment="1">
      <alignment horizontal="center" vertical="center"/>
      <protection/>
    </xf>
    <xf numFmtId="4" fontId="0" fillId="0" borderId="44" xfId="132" applyNumberFormat="1" applyFont="1" applyFill="1" applyBorder="1" applyAlignment="1">
      <alignment horizontal="center" vertical="center"/>
      <protection/>
    </xf>
    <xf numFmtId="4" fontId="4" fillId="0" borderId="54" xfId="134" applyNumberFormat="1" applyFont="1" applyFill="1" applyBorder="1" applyAlignment="1">
      <alignment horizontal="center" vertical="center" wrapText="1"/>
      <protection/>
    </xf>
    <xf numFmtId="4" fontId="0" fillId="0" borderId="19" xfId="1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74" xfId="0" applyNumberForma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0" fillId="0" borderId="87" xfId="117" applyNumberFormat="1" applyFont="1" applyFill="1" applyBorder="1" applyAlignment="1">
      <alignment horizontal="center" vertical="center" wrapText="1"/>
      <protection/>
    </xf>
    <xf numFmtId="4" fontId="0" fillId="0" borderId="27" xfId="117" applyNumberFormat="1" applyFont="1" applyFill="1" applyBorder="1" applyAlignment="1">
      <alignment horizontal="center" vertical="center" wrapText="1"/>
      <protection/>
    </xf>
    <xf numFmtId="4" fontId="4" fillId="0" borderId="80" xfId="117" applyNumberFormat="1" applyFont="1" applyFill="1" applyBorder="1" applyAlignment="1">
      <alignment horizontal="center" vertical="center" wrapText="1"/>
      <protection/>
    </xf>
    <xf numFmtId="4" fontId="4" fillId="0" borderId="89" xfId="117" applyNumberFormat="1" applyFont="1" applyFill="1" applyBorder="1" applyAlignment="1">
      <alignment horizontal="center" vertical="center" wrapText="1"/>
      <protection/>
    </xf>
    <xf numFmtId="4" fontId="4" fillId="0" borderId="46" xfId="117" applyNumberFormat="1" applyFont="1" applyFill="1" applyBorder="1" applyAlignment="1">
      <alignment horizontal="center" vertical="center" wrapText="1"/>
      <protection/>
    </xf>
    <xf numFmtId="4" fontId="0" fillId="0" borderId="20" xfId="117" applyNumberFormat="1" applyFont="1" applyFill="1" applyBorder="1" applyAlignment="1">
      <alignment horizontal="center" vertical="center" wrapText="1"/>
      <protection/>
    </xf>
    <xf numFmtId="4" fontId="0" fillId="0" borderId="88" xfId="117" applyNumberFormat="1" applyFont="1" applyFill="1" applyBorder="1" applyAlignment="1">
      <alignment horizontal="center" vertical="center" wrapText="1"/>
      <protection/>
    </xf>
    <xf numFmtId="4" fontId="4" fillId="0" borderId="78" xfId="117" applyNumberFormat="1" applyFont="1" applyFill="1" applyBorder="1" applyAlignment="1">
      <alignment horizontal="center" vertical="center" wrapText="1"/>
      <protection/>
    </xf>
    <xf numFmtId="4" fontId="0" fillId="0" borderId="85" xfId="132" applyNumberFormat="1" applyFont="1" applyFill="1" applyBorder="1" applyAlignment="1">
      <alignment horizontal="right"/>
      <protection/>
    </xf>
    <xf numFmtId="4" fontId="0" fillId="0" borderId="94" xfId="132" applyNumberFormat="1" applyFont="1" applyFill="1" applyBorder="1" applyAlignment="1">
      <alignment horizontal="right"/>
      <protection/>
    </xf>
    <xf numFmtId="4" fontId="4" fillId="0" borderId="27" xfId="0" applyNumberFormat="1" applyFont="1" applyFill="1" applyBorder="1" applyAlignment="1">
      <alignment horizontal="right" wrapText="1"/>
    </xf>
    <xf numFmtId="4" fontId="4" fillId="0" borderId="43" xfId="0" applyNumberFormat="1" applyFont="1" applyFill="1" applyBorder="1" applyAlignment="1">
      <alignment horizontal="right" wrapText="1"/>
    </xf>
    <xf numFmtId="4" fontId="4" fillId="0" borderId="23" xfId="0" applyNumberFormat="1" applyFont="1" applyFill="1" applyBorder="1" applyAlignment="1">
      <alignment horizontal="right" wrapText="1"/>
    </xf>
    <xf numFmtId="4" fontId="4" fillId="0" borderId="23" xfId="0" applyNumberFormat="1" applyFont="1" applyFill="1" applyBorder="1" applyAlignment="1">
      <alignment horizontal="right"/>
    </xf>
    <xf numFmtId="4" fontId="0" fillId="0" borderId="19" xfId="117" applyNumberFormat="1" applyFont="1" applyFill="1" applyBorder="1" applyAlignment="1">
      <alignment horizontal="center" vertical="center"/>
      <protection/>
    </xf>
    <xf numFmtId="4" fontId="4" fillId="0" borderId="77" xfId="117" applyNumberFormat="1" applyFont="1" applyFill="1" applyBorder="1" applyAlignment="1">
      <alignment horizontal="center" vertical="center"/>
      <protection/>
    </xf>
    <xf numFmtId="4" fontId="4" fillId="0" borderId="47" xfId="117" applyNumberFormat="1" applyFont="1" applyFill="1" applyBorder="1" applyAlignment="1">
      <alignment horizontal="center" vertical="center"/>
      <protection/>
    </xf>
    <xf numFmtId="4" fontId="0" fillId="0" borderId="59" xfId="117" applyNumberFormat="1" applyFont="1" applyFill="1" applyBorder="1" applyAlignment="1">
      <alignment horizontal="center" vertical="center"/>
      <protection/>
    </xf>
    <xf numFmtId="4" fontId="4" fillId="0" borderId="78" xfId="117" applyNumberFormat="1" applyFont="1" applyFill="1" applyBorder="1" applyAlignment="1">
      <alignment horizontal="center" vertical="center"/>
      <protection/>
    </xf>
    <xf numFmtId="4" fontId="4" fillId="0" borderId="20" xfId="0" applyNumberFormat="1" applyFont="1" applyFill="1" applyBorder="1" applyAlignment="1">
      <alignment horizontal="right" wrapText="1"/>
    </xf>
    <xf numFmtId="4" fontId="0" fillId="0" borderId="46" xfId="134" applyNumberFormat="1" applyFont="1" applyFill="1" applyBorder="1" applyAlignment="1">
      <alignment horizontal="center" vertical="center" wrapText="1"/>
      <protection/>
    </xf>
    <xf numFmtId="4" fontId="4" fillId="0" borderId="27" xfId="134" applyNumberFormat="1" applyFont="1" applyFill="1" applyBorder="1" applyAlignment="1">
      <alignment horizontal="right" wrapText="1"/>
      <protection/>
    </xf>
    <xf numFmtId="4" fontId="4" fillId="0" borderId="43" xfId="134" applyNumberFormat="1" applyFont="1" applyFill="1" applyBorder="1" applyAlignment="1">
      <alignment horizontal="right" wrapText="1"/>
      <protection/>
    </xf>
    <xf numFmtId="4" fontId="4" fillId="0" borderId="49" xfId="134" applyNumberFormat="1" applyFont="1" applyFill="1" applyBorder="1" applyAlignment="1">
      <alignment horizontal="right" wrapText="1"/>
      <protection/>
    </xf>
    <xf numFmtId="4" fontId="0" fillId="0" borderId="22" xfId="132" applyNumberFormat="1" applyFont="1" applyFill="1" applyBorder="1" applyAlignment="1">
      <alignment horizontal="center" vertical="center"/>
      <protection/>
    </xf>
    <xf numFmtId="4" fontId="0" fillId="0" borderId="21" xfId="132" applyNumberFormat="1" applyFont="1" applyFill="1" applyBorder="1" applyAlignment="1">
      <alignment horizontal="center" vertical="center"/>
      <protection/>
    </xf>
    <xf numFmtId="4" fontId="26" fillId="0" borderId="25" xfId="117" applyNumberFormat="1" applyFont="1" applyFill="1" applyBorder="1" applyAlignment="1">
      <alignment horizontal="center" vertical="center"/>
      <protection/>
    </xf>
    <xf numFmtId="4" fontId="4" fillId="0" borderId="49" xfId="134" applyNumberFormat="1" applyFont="1" applyFill="1" applyBorder="1" applyAlignment="1">
      <alignment horizontal="center" vertical="center" wrapText="1"/>
      <protection/>
    </xf>
    <xf numFmtId="4" fontId="0" fillId="0" borderId="0" xfId="137" applyNumberFormat="1" applyFont="1" applyFill="1" applyAlignment="1">
      <alignment horizontal="center" vertical="center" wrapText="1"/>
      <protection/>
    </xf>
    <xf numFmtId="0" fontId="4" fillId="0" borderId="88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wrapText="1"/>
    </xf>
    <xf numFmtId="0" fontId="4" fillId="0" borderId="51" xfId="117" applyFont="1" applyFill="1" applyBorder="1" applyAlignment="1">
      <alignment horizontal="center" vertical="center" wrapText="1"/>
      <protection/>
    </xf>
    <xf numFmtId="0" fontId="0" fillId="0" borderId="95" xfId="79" applyFont="1" applyFill="1" applyBorder="1" applyAlignment="1">
      <alignment horizontal="center" vertical="center" wrapText="1"/>
      <protection/>
    </xf>
    <xf numFmtId="0" fontId="4" fillId="0" borderId="31" xfId="115" applyFont="1" applyFill="1" applyBorder="1" applyAlignment="1">
      <alignment horizontal="center" vertical="center" wrapText="1"/>
      <protection/>
    </xf>
    <xf numFmtId="0" fontId="4" fillId="0" borderId="40" xfId="115" applyFont="1" applyFill="1" applyBorder="1" applyAlignment="1">
      <alignment horizontal="center" vertical="center" wrapText="1"/>
      <protection/>
    </xf>
    <xf numFmtId="0" fontId="4" fillId="0" borderId="77" xfId="134" applyFont="1" applyBorder="1" applyAlignment="1">
      <alignment horizontal="center" vertical="center" wrapText="1"/>
      <protection/>
    </xf>
    <xf numFmtId="0" fontId="4" fillId="0" borderId="79" xfId="115" applyFont="1" applyFill="1" applyBorder="1" applyAlignment="1">
      <alignment horizontal="center" vertical="center" wrapText="1"/>
      <protection/>
    </xf>
    <xf numFmtId="0" fontId="4" fillId="0" borderId="93" xfId="115" applyFont="1" applyFill="1" applyBorder="1" applyAlignment="1">
      <alignment horizontal="center" vertical="center" wrapText="1"/>
      <protection/>
    </xf>
    <xf numFmtId="17" fontId="4" fillId="0" borderId="93" xfId="115" applyNumberFormat="1" applyFont="1" applyFill="1" applyBorder="1" applyAlignment="1">
      <alignment horizontal="center" vertical="center" wrapText="1"/>
      <protection/>
    </xf>
    <xf numFmtId="0" fontId="4" fillId="0" borderId="62" xfId="115" applyFont="1" applyFill="1" applyBorder="1" applyAlignment="1">
      <alignment horizontal="center" vertical="center" wrapText="1"/>
      <protection/>
    </xf>
    <xf numFmtId="0" fontId="0" fillId="0" borderId="24" xfId="134" applyFont="1" applyFill="1" applyBorder="1" applyAlignment="1">
      <alignment horizontal="center" vertical="center" wrapText="1"/>
      <protection/>
    </xf>
    <xf numFmtId="4" fontId="0" fillId="0" borderId="24" xfId="0" applyNumberFormat="1" applyFont="1" applyFill="1" applyBorder="1" applyAlignment="1">
      <alignment horizontal="center" vertical="center" wrapText="1"/>
    </xf>
    <xf numFmtId="0" fontId="4" fillId="0" borderId="43" xfId="134" applyFont="1" applyFill="1" applyBorder="1" applyAlignment="1">
      <alignment horizontal="center" vertical="center" wrapText="1"/>
      <protection/>
    </xf>
    <xf numFmtId="0" fontId="4" fillId="0" borderId="30" xfId="115" applyFont="1" applyFill="1" applyBorder="1" applyAlignment="1">
      <alignment horizontal="center" vertical="center" wrapText="1"/>
      <protection/>
    </xf>
    <xf numFmtId="0" fontId="4" fillId="0" borderId="43" xfId="115" applyFont="1" applyFill="1" applyBorder="1" applyAlignment="1">
      <alignment horizontal="center" vertical="center" wrapText="1"/>
      <protection/>
    </xf>
    <xf numFmtId="0" fontId="4" fillId="0" borderId="77" xfId="115" applyFont="1" applyFill="1" applyBorder="1" applyAlignment="1">
      <alignment horizontal="center" vertical="center" wrapText="1"/>
      <protection/>
    </xf>
    <xf numFmtId="0" fontId="4" fillId="0" borderId="92" xfId="115" applyFont="1" applyFill="1" applyBorder="1" applyAlignment="1">
      <alignment horizontal="center" vertical="center" wrapText="1"/>
      <protection/>
    </xf>
    <xf numFmtId="17" fontId="4" fillId="0" borderId="92" xfId="115" applyNumberFormat="1" applyFont="1" applyFill="1" applyBorder="1" applyAlignment="1">
      <alignment horizontal="center" vertical="center" wrapText="1"/>
      <protection/>
    </xf>
    <xf numFmtId="0" fontId="4" fillId="0" borderId="88" xfId="115" applyFont="1" applyFill="1" applyBorder="1" applyAlignment="1">
      <alignment horizontal="center" vertical="center" wrapText="1"/>
      <protection/>
    </xf>
    <xf numFmtId="4" fontId="0" fillId="0" borderId="85" xfId="0" applyNumberFormat="1" applyFont="1" applyFill="1" applyBorder="1" applyAlignment="1">
      <alignment horizontal="center" vertical="center" wrapText="1"/>
    </xf>
    <xf numFmtId="4" fontId="0" fillId="0" borderId="94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" fontId="0" fillId="0" borderId="6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4" fillId="0" borderId="57" xfId="0" applyNumberFormat="1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horizontal="center" vertical="center" wrapText="1"/>
    </xf>
    <xf numFmtId="4" fontId="0" fillId="0" borderId="58" xfId="0" applyNumberFormat="1" applyFont="1" applyFill="1" applyBorder="1" applyAlignment="1">
      <alignment horizontal="center" vertical="center" wrapText="1"/>
    </xf>
    <xf numFmtId="4" fontId="0" fillId="0" borderId="81" xfId="0" applyNumberFormat="1" applyFont="1" applyFill="1" applyBorder="1" applyAlignment="1">
      <alignment horizontal="center" vertical="center" wrapText="1"/>
    </xf>
    <xf numFmtId="4" fontId="4" fillId="0" borderId="55" xfId="0" applyNumberFormat="1" applyFont="1" applyFill="1" applyBorder="1" applyAlignment="1">
      <alignment horizontal="center" vertical="center" wrapText="1"/>
    </xf>
    <xf numFmtId="4" fontId="4" fillId="0" borderId="9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0" fillId="0" borderId="0" xfId="135" applyNumberFormat="1" applyFont="1" applyFill="1" applyAlignment="1">
      <alignment wrapText="1"/>
      <protection/>
    </xf>
    <xf numFmtId="0" fontId="4" fillId="0" borderId="49" xfId="115" applyFont="1" applyFill="1" applyBorder="1" applyAlignment="1">
      <alignment horizontal="center" vertical="center" wrapText="1"/>
      <protection/>
    </xf>
    <xf numFmtId="4" fontId="0" fillId="0" borderId="39" xfId="0" applyNumberFormat="1" applyFont="1" applyFill="1" applyBorder="1" applyAlignment="1">
      <alignment horizontal="center" vertical="center" wrapText="1"/>
    </xf>
    <xf numFmtId="4" fontId="0" fillId="0" borderId="65" xfId="0" applyNumberFormat="1" applyFont="1" applyFill="1" applyBorder="1" applyAlignment="1">
      <alignment horizontal="center" vertical="center" wrapText="1"/>
    </xf>
    <xf numFmtId="4" fontId="4" fillId="0" borderId="92" xfId="0" applyNumberFormat="1" applyFont="1" applyFill="1" applyBorder="1" applyAlignment="1">
      <alignment horizontal="center" vertical="center" wrapText="1"/>
    </xf>
    <xf numFmtId="4" fontId="0" fillId="0" borderId="79" xfId="0" applyNumberFormat="1" applyFont="1" applyFill="1" applyBorder="1" applyAlignment="1">
      <alignment horizontal="center" vertical="center" wrapText="1"/>
    </xf>
    <xf numFmtId="4" fontId="4" fillId="0" borderId="78" xfId="0" applyNumberFormat="1" applyFont="1" applyFill="1" applyBorder="1" applyAlignment="1">
      <alignment horizontal="center" vertical="center" wrapText="1"/>
    </xf>
    <xf numFmtId="0" fontId="4" fillId="0" borderId="88" xfId="137" applyFont="1" applyFill="1" applyBorder="1" applyAlignment="1">
      <alignment horizontal="center" vertical="center" wrapText="1"/>
      <protection/>
    </xf>
    <xf numFmtId="4" fontId="0" fillId="0" borderId="56" xfId="0" applyNumberFormat="1" applyFont="1" applyFill="1" applyBorder="1" applyAlignment="1">
      <alignment horizontal="center" vertical="center" wrapText="1"/>
    </xf>
    <xf numFmtId="4" fontId="4" fillId="0" borderId="88" xfId="0" applyNumberFormat="1" applyFont="1" applyFill="1" applyBorder="1" applyAlignment="1">
      <alignment horizontal="center" vertical="center" wrapText="1"/>
    </xf>
    <xf numFmtId="4" fontId="0" fillId="0" borderId="82" xfId="0" applyNumberFormat="1" applyFont="1" applyFill="1" applyBorder="1" applyAlignment="1">
      <alignment horizontal="center" vertical="center" wrapText="1"/>
    </xf>
    <xf numFmtId="0" fontId="4" fillId="0" borderId="79" xfId="134" applyFont="1" applyFill="1" applyBorder="1" applyAlignment="1">
      <alignment horizontal="center" vertical="center" wrapText="1"/>
      <protection/>
    </xf>
    <xf numFmtId="4" fontId="0" fillId="0" borderId="58" xfId="117" applyNumberFormat="1" applyFont="1" applyFill="1" applyBorder="1" applyAlignment="1">
      <alignment horizontal="center" wrapText="1"/>
      <protection/>
    </xf>
    <xf numFmtId="4" fontId="0" fillId="0" borderId="81" xfId="117" applyNumberFormat="1" applyFont="1" applyFill="1" applyBorder="1" applyAlignment="1">
      <alignment horizontal="center" wrapText="1"/>
      <protection/>
    </xf>
    <xf numFmtId="4" fontId="0" fillId="0" borderId="43" xfId="117" applyNumberFormat="1" applyFont="1" applyFill="1" applyBorder="1" applyAlignment="1">
      <alignment horizontal="center" vertical="center" wrapText="1"/>
      <protection/>
    </xf>
    <xf numFmtId="4" fontId="0" fillId="0" borderId="22" xfId="132" applyNumberFormat="1" applyFont="1" applyFill="1" applyBorder="1" applyAlignment="1">
      <alignment horizontal="right"/>
      <protection/>
    </xf>
    <xf numFmtId="4" fontId="0" fillId="0" borderId="21" xfId="132" applyNumberFormat="1" applyFont="1" applyFill="1" applyBorder="1" applyAlignment="1">
      <alignment horizontal="right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1" xfId="117" applyNumberFormat="1" applyFont="1" applyFill="1" applyBorder="1" applyAlignment="1">
      <alignment horizontal="right" wrapText="1"/>
      <protection/>
    </xf>
    <xf numFmtId="4" fontId="0" fillId="0" borderId="35" xfId="117" applyNumberFormat="1" applyFont="1" applyFill="1" applyBorder="1" applyAlignment="1">
      <alignment horizontal="right" wrapText="1"/>
      <protection/>
    </xf>
    <xf numFmtId="0" fontId="4" fillId="0" borderId="51" xfId="117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 wrapText="1"/>
    </xf>
    <xf numFmtId="4" fontId="4" fillId="0" borderId="56" xfId="117" applyNumberFormat="1" applyFont="1" applyFill="1" applyBorder="1" applyAlignment="1">
      <alignment horizontal="center" vertical="center"/>
      <protection/>
    </xf>
    <xf numFmtId="4" fontId="4" fillId="0" borderId="86" xfId="117" applyNumberFormat="1" applyFont="1" applyFill="1" applyBorder="1" applyAlignment="1">
      <alignment horizontal="center" vertical="center"/>
      <protection/>
    </xf>
    <xf numFmtId="4" fontId="4" fillId="0" borderId="26" xfId="117" applyNumberFormat="1" applyFont="1" applyFill="1" applyBorder="1" applyAlignment="1">
      <alignment horizontal="center" vertical="center"/>
      <protection/>
    </xf>
    <xf numFmtId="4" fontId="4" fillId="0" borderId="34" xfId="117" applyNumberFormat="1" applyFont="1" applyFill="1" applyBorder="1" applyAlignment="1">
      <alignment horizontal="center" vertical="center"/>
      <protection/>
    </xf>
    <xf numFmtId="4" fontId="4" fillId="0" borderId="59" xfId="117" applyNumberFormat="1" applyFont="1" applyFill="1" applyBorder="1" applyAlignment="1">
      <alignment horizontal="center" vertical="center"/>
      <protection/>
    </xf>
    <xf numFmtId="4" fontId="0" fillId="0" borderId="26" xfId="0" applyNumberFormat="1" applyFont="1" applyFill="1" applyBorder="1" applyAlignment="1">
      <alignment horizontal="right"/>
    </xf>
    <xf numFmtId="4" fontId="4" fillId="0" borderId="19" xfId="117" applyNumberFormat="1" applyFont="1" applyFill="1" applyBorder="1" applyAlignment="1">
      <alignment horizontal="right"/>
      <protection/>
    </xf>
    <xf numFmtId="4" fontId="4" fillId="0" borderId="77" xfId="135" applyNumberFormat="1" applyFont="1" applyFill="1" applyBorder="1" applyAlignment="1">
      <alignment horizontal="center" vertical="center" wrapText="1"/>
      <protection/>
    </xf>
    <xf numFmtId="4" fontId="4" fillId="0" borderId="34" xfId="135" applyNumberFormat="1" applyFont="1" applyFill="1" applyBorder="1" applyAlignment="1">
      <alignment horizontal="center" vertical="center" wrapText="1"/>
      <protection/>
    </xf>
    <xf numFmtId="4" fontId="4" fillId="0" borderId="78" xfId="135" applyNumberFormat="1" applyFont="1" applyFill="1" applyBorder="1" applyAlignment="1">
      <alignment horizontal="center" vertical="center" wrapText="1"/>
      <protection/>
    </xf>
    <xf numFmtId="4" fontId="4" fillId="0" borderId="27" xfId="79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Alignment="1">
      <alignment horizontal="center" vertical="center" wrapText="1"/>
      <protection/>
    </xf>
    <xf numFmtId="4" fontId="4" fillId="0" borderId="49" xfId="135" applyNumberFormat="1" applyFont="1" applyFill="1" applyBorder="1" applyAlignment="1">
      <alignment horizontal="center" vertical="center" wrapText="1"/>
      <protection/>
    </xf>
    <xf numFmtId="4" fontId="4" fillId="0" borderId="26" xfId="135" applyNumberFormat="1" applyFont="1" applyFill="1" applyBorder="1" applyAlignment="1">
      <alignment horizontal="center" vertical="center" wrapText="1"/>
      <protection/>
    </xf>
    <xf numFmtId="4" fontId="4" fillId="0" borderId="19" xfId="135" applyNumberFormat="1" applyFont="1" applyFill="1" applyBorder="1" applyAlignment="1">
      <alignment horizontal="center" vertical="center" wrapText="1"/>
      <protection/>
    </xf>
    <xf numFmtId="4" fontId="4" fillId="0" borderId="47" xfId="135" applyNumberFormat="1" applyFont="1" applyFill="1" applyBorder="1" applyAlignment="1">
      <alignment horizontal="center" vertical="center" wrapText="1"/>
      <protection/>
    </xf>
    <xf numFmtId="4" fontId="4" fillId="0" borderId="64" xfId="135" applyNumberFormat="1" applyFont="1" applyFill="1" applyBorder="1" applyAlignment="1">
      <alignment horizontal="center" vertical="center" wrapText="1"/>
      <protection/>
    </xf>
    <xf numFmtId="4" fontId="4" fillId="0" borderId="22" xfId="135" applyNumberFormat="1" applyFont="1" applyFill="1" applyBorder="1" applyAlignment="1">
      <alignment horizontal="center" vertical="center" wrapText="1"/>
      <protection/>
    </xf>
    <xf numFmtId="4" fontId="4" fillId="0" borderId="21" xfId="135" applyNumberFormat="1" applyFont="1" applyFill="1" applyBorder="1" applyAlignment="1">
      <alignment horizontal="center" vertical="center" wrapText="1"/>
      <protection/>
    </xf>
    <xf numFmtId="4" fontId="4" fillId="0" borderId="77" xfId="79" applyNumberFormat="1" applyFont="1" applyFill="1" applyBorder="1" applyAlignment="1">
      <alignment horizontal="center" vertical="center" wrapText="1"/>
      <protection/>
    </xf>
    <xf numFmtId="4" fontId="0" fillId="0" borderId="0" xfId="135" applyNumberFormat="1" applyFont="1" applyFill="1" applyAlignment="1">
      <alignment horizontal="center" vertical="center" wrapText="1"/>
      <protection/>
    </xf>
    <xf numFmtId="4" fontId="4" fillId="0" borderId="0" xfId="117" applyNumberFormat="1" applyFont="1" applyFill="1" applyAlignment="1">
      <alignment horizontal="center" vertical="center" wrapText="1"/>
      <protection/>
    </xf>
    <xf numFmtId="4" fontId="0" fillId="0" borderId="26" xfId="139" applyNumberFormat="1" applyFont="1" applyFill="1" applyBorder="1" applyAlignment="1">
      <alignment horizontal="center" vertical="center"/>
      <protection/>
    </xf>
    <xf numFmtId="4" fontId="4" fillId="0" borderId="33" xfId="79" applyNumberFormat="1" applyFont="1" applyFill="1" applyBorder="1" applyAlignment="1">
      <alignment horizontal="center" vertical="center" wrapText="1"/>
      <protection/>
    </xf>
    <xf numFmtId="0" fontId="4" fillId="0" borderId="50" xfId="0" applyFont="1" applyFill="1" applyBorder="1" applyAlignment="1">
      <alignment horizontal="center" vertical="center" wrapText="1"/>
    </xf>
    <xf numFmtId="2" fontId="4" fillId="0" borderId="68" xfId="0" applyNumberFormat="1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0" fillId="0" borderId="77" xfId="134" applyFont="1" applyFill="1" applyBorder="1" applyAlignment="1">
      <alignment horizontal="center" vertical="center" wrapText="1"/>
      <protection/>
    </xf>
    <xf numFmtId="0" fontId="0" fillId="0" borderId="97" xfId="0" applyFont="1" applyFill="1" applyBorder="1" applyAlignment="1">
      <alignment wrapText="1"/>
    </xf>
    <xf numFmtId="0" fontId="4" fillId="0" borderId="97" xfId="0" applyFont="1" applyFill="1" applyBorder="1" applyAlignment="1">
      <alignment horizont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79" xfId="0" applyFont="1" applyFill="1" applyBorder="1" applyAlignment="1">
      <alignment wrapText="1"/>
    </xf>
    <xf numFmtId="0" fontId="0" fillId="0" borderId="47" xfId="0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4" fontId="0" fillId="0" borderId="38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 vertical="center" wrapText="1"/>
    </xf>
    <xf numFmtId="4" fontId="4" fillId="0" borderId="98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0" fillId="0" borderId="85" xfId="0" applyNumberFormat="1" applyFont="1" applyFill="1" applyBorder="1" applyAlignment="1">
      <alignment horizontal="center" vertical="center"/>
    </xf>
    <xf numFmtId="4" fontId="0" fillId="0" borderId="73" xfId="0" applyNumberFormat="1" applyFont="1" applyFill="1" applyBorder="1" applyAlignment="1">
      <alignment horizontal="center" vertical="center"/>
    </xf>
    <xf numFmtId="4" fontId="0" fillId="0" borderId="42" xfId="0" applyNumberFormat="1" applyFont="1" applyFill="1" applyBorder="1" applyAlignment="1">
      <alignment horizontal="center" vertical="center"/>
    </xf>
    <xf numFmtId="4" fontId="0" fillId="0" borderId="24" xfId="132" applyNumberFormat="1" applyFont="1" applyFill="1" applyBorder="1" applyAlignment="1">
      <alignment horizontal="center" vertical="center"/>
      <protection/>
    </xf>
    <xf numFmtId="4" fontId="0" fillId="0" borderId="93" xfId="132" applyNumberFormat="1" applyFont="1" applyFill="1" applyBorder="1" applyAlignment="1">
      <alignment horizontal="center" vertical="center"/>
      <protection/>
    </xf>
    <xf numFmtId="4" fontId="0" fillId="0" borderId="53" xfId="0" applyNumberFormat="1" applyFont="1" applyFill="1" applyBorder="1" applyAlignment="1">
      <alignment horizontal="center" vertical="center"/>
    </xf>
    <xf numFmtId="4" fontId="0" fillId="0" borderId="64" xfId="0" applyNumberFormat="1" applyFont="1" applyFill="1" applyBorder="1" applyAlignment="1">
      <alignment horizontal="center" vertical="center"/>
    </xf>
    <xf numFmtId="4" fontId="0" fillId="0" borderId="74" xfId="132" applyNumberFormat="1" applyFont="1" applyFill="1" applyBorder="1" applyAlignment="1">
      <alignment horizontal="center" vertical="center"/>
      <protection/>
    </xf>
    <xf numFmtId="4" fontId="0" fillId="0" borderId="87" xfId="132" applyNumberFormat="1" applyFont="1" applyFill="1" applyBorder="1" applyAlignment="1">
      <alignment horizontal="center" vertical="center"/>
      <protection/>
    </xf>
    <xf numFmtId="4" fontId="4" fillId="0" borderId="99" xfId="0" applyNumberFormat="1" applyFont="1" applyFill="1" applyBorder="1" applyAlignment="1">
      <alignment horizontal="center" vertical="center" wrapText="1"/>
    </xf>
    <xf numFmtId="4" fontId="4" fillId="0" borderId="100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89" xfId="0" applyNumberFormat="1" applyFont="1" applyFill="1" applyBorder="1" applyAlignment="1">
      <alignment horizontal="center" vertical="center"/>
    </xf>
    <xf numFmtId="4" fontId="0" fillId="0" borderId="58" xfId="0" applyNumberFormat="1" applyFont="1" applyFill="1" applyBorder="1" applyAlignment="1">
      <alignment horizontal="center" vertical="center"/>
    </xf>
    <xf numFmtId="4" fontId="4" fillId="0" borderId="99" xfId="0" applyNumberFormat="1" applyFont="1" applyFill="1" applyBorder="1" applyAlignment="1">
      <alignment horizontal="center" vertical="center" wrapText="1"/>
    </xf>
    <xf numFmtId="4" fontId="4" fillId="0" borderId="101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4" fontId="0" fillId="0" borderId="26" xfId="132" applyNumberFormat="1" applyFont="1" applyFill="1" applyBorder="1" applyAlignment="1">
      <alignment horizontal="center" vertical="center"/>
      <protection/>
    </xf>
    <xf numFmtId="4" fontId="0" fillId="0" borderId="19" xfId="132" applyNumberFormat="1" applyFont="1" applyFill="1" applyBorder="1" applyAlignment="1">
      <alignment horizontal="center" vertical="center"/>
      <protection/>
    </xf>
    <xf numFmtId="0" fontId="4" fillId="0" borderId="79" xfId="134" applyFont="1" applyBorder="1" applyAlignment="1">
      <alignment horizontal="center" vertical="center" wrapText="1"/>
      <protection/>
    </xf>
    <xf numFmtId="0" fontId="4" fillId="0" borderId="50" xfId="115" applyFont="1" applyFill="1" applyBorder="1" applyAlignment="1">
      <alignment horizontal="center" vertical="center" wrapText="1"/>
      <protection/>
    </xf>
    <xf numFmtId="0" fontId="4" fillId="0" borderId="77" xfId="134" applyFont="1" applyFill="1" applyBorder="1" applyAlignment="1">
      <alignment horizontal="center" vertical="center" wrapText="1"/>
      <protection/>
    </xf>
    <xf numFmtId="4" fontId="0" fillId="0" borderId="102" xfId="132" applyNumberFormat="1" applyFont="1" applyFill="1" applyBorder="1" applyAlignment="1">
      <alignment horizontal="center" vertical="center"/>
      <protection/>
    </xf>
    <xf numFmtId="4" fontId="4" fillId="0" borderId="77" xfId="139" applyNumberFormat="1" applyFont="1" applyFill="1" applyBorder="1" applyAlignment="1">
      <alignment horizontal="center"/>
      <protection/>
    </xf>
    <xf numFmtId="4" fontId="4" fillId="0" borderId="92" xfId="139" applyNumberFormat="1" applyFont="1" applyFill="1" applyBorder="1" applyAlignment="1">
      <alignment horizontal="center"/>
      <protection/>
    </xf>
    <xf numFmtId="4" fontId="4" fillId="0" borderId="88" xfId="139" applyNumberFormat="1" applyFont="1" applyFill="1" applyBorder="1" applyAlignment="1">
      <alignment horizontal="center"/>
      <protection/>
    </xf>
    <xf numFmtId="4" fontId="0" fillId="0" borderId="51" xfId="132" applyNumberFormat="1" applyFont="1" applyFill="1" applyBorder="1" applyAlignment="1">
      <alignment horizontal="center" vertical="center"/>
      <protection/>
    </xf>
    <xf numFmtId="4" fontId="0" fillId="0" borderId="41" xfId="132" applyNumberFormat="1" applyFont="1" applyFill="1" applyBorder="1" applyAlignment="1">
      <alignment horizontal="center" vertical="center"/>
      <protection/>
    </xf>
    <xf numFmtId="4" fontId="0" fillId="0" borderId="39" xfId="132" applyNumberFormat="1" applyFont="1" applyFill="1" applyBorder="1" applyAlignment="1">
      <alignment horizontal="center" vertical="center"/>
      <protection/>
    </xf>
    <xf numFmtId="4" fontId="0" fillId="0" borderId="83" xfId="132" applyNumberFormat="1" applyFont="1" applyFill="1" applyBorder="1" applyAlignment="1">
      <alignment horizontal="center" vertical="center"/>
      <protection/>
    </xf>
    <xf numFmtId="4" fontId="0" fillId="0" borderId="103" xfId="132" applyNumberFormat="1" applyFont="1" applyFill="1" applyBorder="1" applyAlignment="1">
      <alignment horizontal="center" vertical="center"/>
      <protection/>
    </xf>
    <xf numFmtId="4" fontId="0" fillId="0" borderId="65" xfId="132" applyNumberFormat="1" applyFont="1" applyFill="1" applyBorder="1" applyAlignment="1">
      <alignment horizontal="center" vertical="center"/>
      <protection/>
    </xf>
    <xf numFmtId="4" fontId="0" fillId="0" borderId="104" xfId="132" applyNumberFormat="1" applyFont="1" applyFill="1" applyBorder="1" applyAlignment="1">
      <alignment horizontal="center" vertical="center"/>
      <protection/>
    </xf>
    <xf numFmtId="4" fontId="0" fillId="0" borderId="79" xfId="132" applyNumberFormat="1" applyFont="1" applyFill="1" applyBorder="1" applyAlignment="1">
      <alignment horizontal="center" vertical="center"/>
      <protection/>
    </xf>
    <xf numFmtId="0" fontId="4" fillId="0" borderId="49" xfId="137" applyFont="1" applyFill="1" applyBorder="1" applyAlignment="1">
      <alignment horizontal="center" vertical="center" wrapText="1"/>
      <protection/>
    </xf>
    <xf numFmtId="4" fontId="4" fillId="0" borderId="49" xfId="139" applyNumberFormat="1" applyFont="1" applyFill="1" applyBorder="1" applyAlignment="1">
      <alignment horizontal="center"/>
      <protection/>
    </xf>
    <xf numFmtId="4" fontId="0" fillId="0" borderId="97" xfId="132" applyNumberFormat="1" applyFont="1" applyFill="1" applyBorder="1" applyAlignment="1">
      <alignment horizontal="center" vertical="center"/>
      <protection/>
    </xf>
    <xf numFmtId="4" fontId="0" fillId="0" borderId="63" xfId="132" applyNumberFormat="1" applyFont="1" applyFill="1" applyBorder="1" applyAlignment="1">
      <alignment horizontal="center" vertical="center"/>
      <protection/>
    </xf>
    <xf numFmtId="0" fontId="4" fillId="0" borderId="46" xfId="134" applyFont="1" applyFill="1" applyBorder="1" applyAlignment="1">
      <alignment horizontal="center" vertical="center" wrapText="1"/>
      <protection/>
    </xf>
    <xf numFmtId="4" fontId="0" fillId="0" borderId="84" xfId="116" applyNumberFormat="1" applyFont="1" applyFill="1" applyBorder="1" applyAlignment="1">
      <alignment horizontal="center" vertical="center"/>
      <protection/>
    </xf>
    <xf numFmtId="0" fontId="4" fillId="0" borderId="50" xfId="137" applyFont="1" applyFill="1" applyBorder="1" applyAlignment="1">
      <alignment horizontal="center" vertical="center" wrapText="1"/>
      <protection/>
    </xf>
    <xf numFmtId="0" fontId="0" fillId="2" borderId="50" xfId="0" applyFont="1" applyFill="1" applyBorder="1" applyAlignment="1">
      <alignment horizontal="center" vertical="center" wrapText="1"/>
    </xf>
    <xf numFmtId="0" fontId="26" fillId="0" borderId="37" xfId="115" applyFont="1" applyBorder="1" applyAlignment="1">
      <alignment horizontal="center" vertical="center" wrapText="1"/>
      <protection/>
    </xf>
    <xf numFmtId="4" fontId="26" fillId="0" borderId="23" xfId="115" applyNumberFormat="1" applyFont="1" applyBorder="1" applyAlignment="1">
      <alignment horizontal="center" vertical="center" wrapText="1"/>
      <protection/>
    </xf>
    <xf numFmtId="0" fontId="0" fillId="0" borderId="22" xfId="134" applyFont="1" applyFill="1" applyBorder="1" applyAlignment="1">
      <alignment horizontal="center" vertical="center" wrapText="1"/>
      <protection/>
    </xf>
    <xf numFmtId="0" fontId="0" fillId="0" borderId="0" xfId="115" applyFont="1" applyFill="1">
      <alignment/>
      <protection/>
    </xf>
    <xf numFmtId="4" fontId="0" fillId="0" borderId="21" xfId="115" applyNumberFormat="1" applyFont="1" applyFill="1" applyBorder="1" applyAlignment="1">
      <alignment horizontal="center" vertical="center"/>
      <protection/>
    </xf>
    <xf numFmtId="4" fontId="0" fillId="0" borderId="26" xfId="115" applyNumberFormat="1" applyFont="1" applyFill="1" applyBorder="1" applyAlignment="1">
      <alignment horizontal="center" vertical="center"/>
      <protection/>
    </xf>
    <xf numFmtId="4" fontId="0" fillId="0" borderId="19" xfId="115" applyNumberFormat="1" applyFont="1" applyFill="1" applyBorder="1" applyAlignment="1">
      <alignment horizontal="center" vertical="center"/>
      <protection/>
    </xf>
    <xf numFmtId="4" fontId="0" fillId="0" borderId="38" xfId="115" applyNumberFormat="1" applyFont="1" applyFill="1" applyBorder="1" applyAlignment="1">
      <alignment horizontal="center" vertical="center"/>
      <protection/>
    </xf>
    <xf numFmtId="4" fontId="0" fillId="0" borderId="102" xfId="115" applyNumberFormat="1" applyFont="1" applyFill="1" applyBorder="1" applyAlignment="1">
      <alignment horizontal="center" vertical="center"/>
      <protection/>
    </xf>
    <xf numFmtId="4" fontId="0" fillId="0" borderId="24" xfId="115" applyNumberFormat="1" applyFont="1" applyFill="1" applyBorder="1" applyAlignment="1">
      <alignment horizontal="center" vertical="center"/>
      <protection/>
    </xf>
    <xf numFmtId="49" fontId="4" fillId="0" borderId="105" xfId="115" applyNumberFormat="1" applyFont="1" applyFill="1" applyBorder="1" applyAlignment="1">
      <alignment horizontal="center" vertical="center" wrapText="1"/>
      <protection/>
    </xf>
    <xf numFmtId="0" fontId="4" fillId="0" borderId="96" xfId="115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4" fontId="0" fillId="0" borderId="64" xfId="132" applyNumberFormat="1" applyFont="1" applyFill="1" applyBorder="1" applyAlignment="1">
      <alignment horizontal="center" vertical="center"/>
      <protection/>
    </xf>
    <xf numFmtId="4" fontId="0" fillId="0" borderId="21" xfId="115" applyNumberFormat="1" applyFont="1" applyBorder="1" applyAlignment="1">
      <alignment horizontal="center" vertical="center"/>
      <protection/>
    </xf>
    <xf numFmtId="4" fontId="0" fillId="0" borderId="34" xfId="115" applyNumberFormat="1" applyFont="1" applyBorder="1" applyAlignment="1">
      <alignment horizontal="center" vertical="center"/>
      <protection/>
    </xf>
    <xf numFmtId="4" fontId="0" fillId="0" borderId="35" xfId="115" applyNumberFormat="1" applyFont="1" applyBorder="1" applyAlignment="1">
      <alignment horizontal="center" vertical="center"/>
      <protection/>
    </xf>
    <xf numFmtId="0" fontId="4" fillId="2" borderId="87" xfId="134" applyFont="1" applyFill="1" applyBorder="1" applyAlignment="1">
      <alignment horizontal="center" vertical="center" wrapText="1"/>
      <protection/>
    </xf>
    <xf numFmtId="4" fontId="4" fillId="0" borderId="89" xfId="134" applyNumberFormat="1" applyFont="1" applyFill="1" applyBorder="1" applyAlignment="1">
      <alignment horizontal="center" vertical="center" wrapText="1"/>
      <protection/>
    </xf>
    <xf numFmtId="4" fontId="4" fillId="0" borderId="75" xfId="134" applyNumberFormat="1" applyFont="1" applyFill="1" applyBorder="1" applyAlignment="1">
      <alignment horizontal="center" vertical="center" wrapText="1"/>
      <protection/>
    </xf>
    <xf numFmtId="4" fontId="0" fillId="0" borderId="38" xfId="134" applyNumberFormat="1" applyFont="1" applyFill="1" applyBorder="1" applyAlignment="1">
      <alignment horizontal="center" vertical="center" wrapText="1"/>
      <protection/>
    </xf>
    <xf numFmtId="4" fontId="0" fillId="0" borderId="77" xfId="134" applyNumberFormat="1" applyFont="1" applyFill="1" applyBorder="1" applyAlignment="1">
      <alignment horizontal="center" vertical="center" wrapText="1"/>
      <protection/>
    </xf>
    <xf numFmtId="4" fontId="0" fillId="0" borderId="19" xfId="115" applyNumberFormat="1" applyFont="1" applyBorder="1" applyAlignment="1">
      <alignment vertical="center"/>
      <protection/>
    </xf>
    <xf numFmtId="1" fontId="0" fillId="0" borderId="64" xfId="134" applyNumberFormat="1" applyFont="1" applyFill="1" applyBorder="1" applyAlignment="1">
      <alignment horizontal="center" vertical="center" wrapText="1"/>
      <protection/>
    </xf>
    <xf numFmtId="0" fontId="0" fillId="0" borderId="104" xfId="79" applyFont="1" applyFill="1" applyBorder="1" applyAlignment="1">
      <alignment horizontal="center" vertical="center" wrapText="1"/>
      <protection/>
    </xf>
    <xf numFmtId="4" fontId="0" fillId="0" borderId="89" xfId="134" applyNumberFormat="1" applyFont="1" applyFill="1" applyBorder="1" applyAlignment="1">
      <alignment horizontal="center" vertical="center" wrapText="1"/>
      <protection/>
    </xf>
    <xf numFmtId="4" fontId="0" fillId="0" borderId="75" xfId="134" applyNumberFormat="1" applyFont="1" applyFill="1" applyBorder="1" applyAlignment="1">
      <alignment horizontal="center" vertical="center" wrapText="1"/>
      <protection/>
    </xf>
    <xf numFmtId="4" fontId="0" fillId="0" borderId="61" xfId="134" applyNumberFormat="1" applyFont="1" applyFill="1" applyBorder="1" applyAlignment="1">
      <alignment horizontal="center" vertical="center" wrapText="1"/>
      <protection/>
    </xf>
    <xf numFmtId="4" fontId="0" fillId="0" borderId="21" xfId="134" applyNumberFormat="1" applyFont="1" applyFill="1" applyBorder="1" applyAlignment="1">
      <alignment horizontal="center" vertical="center" wrapText="1"/>
      <protection/>
    </xf>
    <xf numFmtId="0" fontId="0" fillId="0" borderId="21" xfId="116" applyFont="1" applyFill="1" applyBorder="1" applyAlignment="1">
      <alignment horizontal="center" vertical="center" wrapText="1"/>
      <protection/>
    </xf>
    <xf numFmtId="0" fontId="0" fillId="0" borderId="21" xfId="79" applyFont="1" applyFill="1" applyBorder="1" applyAlignment="1">
      <alignment horizontal="center" vertical="center" wrapText="1"/>
      <protection/>
    </xf>
    <xf numFmtId="4" fontId="0" fillId="0" borderId="21" xfId="116" applyNumberFormat="1" applyFont="1" applyFill="1" applyBorder="1" applyAlignment="1">
      <alignment horizontal="center" vertical="center"/>
      <protection/>
    </xf>
    <xf numFmtId="4" fontId="0" fillId="0" borderId="63" xfId="0" applyNumberFormat="1" applyFont="1" applyFill="1" applyBorder="1" applyAlignment="1">
      <alignment horizontal="center" vertical="center"/>
    </xf>
    <xf numFmtId="4" fontId="4" fillId="45" borderId="34" xfId="135" applyNumberFormat="1" applyFont="1" applyFill="1" applyBorder="1" applyAlignment="1">
      <alignment horizontal="center" vertical="center" wrapText="1"/>
      <protection/>
    </xf>
    <xf numFmtId="4" fontId="4" fillId="45" borderId="34" xfId="135" applyNumberFormat="1" applyFont="1" applyFill="1" applyBorder="1" applyAlignment="1">
      <alignment wrapText="1"/>
      <protection/>
    </xf>
    <xf numFmtId="49" fontId="4" fillId="0" borderId="38" xfId="0" applyNumberFormat="1" applyFont="1" applyFill="1" applyBorder="1" applyAlignment="1">
      <alignment horizontal="center" vertical="center" wrapText="1"/>
    </xf>
    <xf numFmtId="4" fontId="0" fillId="0" borderId="89" xfId="134" applyNumberFormat="1" applyFont="1" applyBorder="1" applyAlignment="1">
      <alignment horizontal="center" vertical="center" wrapText="1"/>
      <protection/>
    </xf>
    <xf numFmtId="4" fontId="0" fillId="0" borderId="97" xfId="134" applyNumberFormat="1" applyFont="1" applyBorder="1" applyAlignment="1">
      <alignment horizontal="center" vertical="center" wrapText="1"/>
      <protection/>
    </xf>
    <xf numFmtId="1" fontId="4" fillId="0" borderId="64" xfId="134" applyNumberFormat="1" applyFont="1" applyFill="1" applyBorder="1" applyAlignment="1">
      <alignment horizontal="center" vertical="center" wrapText="1"/>
      <protection/>
    </xf>
    <xf numFmtId="0" fontId="0" fillId="0" borderId="87" xfId="134" applyFont="1" applyFill="1" applyBorder="1" applyAlignment="1">
      <alignment horizontal="center" vertical="center" wrapText="1"/>
      <protection/>
    </xf>
    <xf numFmtId="4" fontId="0" fillId="0" borderId="74" xfId="0" applyNumberFormat="1" applyFont="1" applyFill="1" applyBorder="1" applyAlignment="1">
      <alignment horizontal="center" vertical="center" wrapText="1"/>
    </xf>
    <xf numFmtId="4" fontId="0" fillId="0" borderId="73" xfId="134" applyNumberFormat="1" applyFont="1" applyFill="1" applyBorder="1" applyAlignment="1">
      <alignment horizontal="center" vertical="center" wrapText="1"/>
      <protection/>
    </xf>
    <xf numFmtId="4" fontId="0" fillId="0" borderId="74" xfId="134" applyNumberFormat="1" applyFont="1" applyFill="1" applyBorder="1" applyAlignment="1">
      <alignment horizontal="center" vertical="center" wrapText="1"/>
      <protection/>
    </xf>
    <xf numFmtId="4" fontId="0" fillId="0" borderId="49" xfId="0" applyNumberFormat="1" applyFont="1" applyFill="1" applyBorder="1" applyAlignment="1">
      <alignment horizontal="center" vertical="center" wrapText="1"/>
    </xf>
    <xf numFmtId="4" fontId="4" fillId="0" borderId="106" xfId="134" applyNumberFormat="1" applyFont="1" applyFill="1" applyBorder="1" applyAlignment="1">
      <alignment horizontal="center" vertical="center" wrapText="1"/>
      <protection/>
    </xf>
    <xf numFmtId="4" fontId="0" fillId="0" borderId="84" xfId="0" applyNumberFormat="1" applyFont="1" applyFill="1" applyBorder="1" applyAlignment="1">
      <alignment horizontal="center" vertical="center" wrapText="1"/>
    </xf>
    <xf numFmtId="4" fontId="0" fillId="0" borderId="28" xfId="117" applyNumberFormat="1" applyFont="1" applyFill="1" applyBorder="1" applyAlignment="1">
      <alignment horizontal="center" vertical="center" wrapText="1"/>
      <protection/>
    </xf>
    <xf numFmtId="4" fontId="0" fillId="0" borderId="85" xfId="0" applyNumberFormat="1" applyFont="1" applyFill="1" applyBorder="1" applyAlignment="1">
      <alignment horizontal="center" vertical="center" wrapText="1"/>
    </xf>
    <xf numFmtId="4" fontId="39" fillId="0" borderId="107" xfId="0" applyNumberFormat="1" applyFont="1" applyFill="1" applyBorder="1" applyAlignment="1">
      <alignment horizontal="center" vertical="center"/>
    </xf>
    <xf numFmtId="4" fontId="0" fillId="0" borderId="40" xfId="117" applyNumberFormat="1" applyFont="1" applyFill="1" applyBorder="1" applyAlignment="1">
      <alignment horizontal="center" vertical="center"/>
      <protection/>
    </xf>
    <xf numFmtId="4" fontId="0" fillId="0" borderId="39" xfId="117" applyNumberFormat="1" applyFont="1" applyFill="1" applyBorder="1" applyAlignment="1">
      <alignment horizontal="center" vertical="center"/>
      <protection/>
    </xf>
    <xf numFmtId="4" fontId="0" fillId="0" borderId="79" xfId="117" applyNumberFormat="1" applyFont="1" applyFill="1" applyBorder="1" applyAlignment="1">
      <alignment horizontal="center" vertical="center"/>
      <protection/>
    </xf>
    <xf numFmtId="4" fontId="4" fillId="0" borderId="82" xfId="117" applyNumberFormat="1" applyFont="1" applyFill="1" applyBorder="1" applyAlignment="1">
      <alignment horizontal="center" vertical="center"/>
      <protection/>
    </xf>
    <xf numFmtId="4" fontId="0" fillId="0" borderId="82" xfId="117" applyNumberFormat="1" applyFont="1" applyFill="1" applyBorder="1" applyAlignment="1">
      <alignment horizontal="center" vertical="center"/>
      <protection/>
    </xf>
    <xf numFmtId="4" fontId="0" fillId="0" borderId="59" xfId="0" applyNumberFormat="1" applyFont="1" applyFill="1" applyBorder="1" applyAlignment="1">
      <alignment horizontal="center" vertical="center"/>
    </xf>
    <xf numFmtId="4" fontId="0" fillId="0" borderId="59" xfId="116" applyNumberFormat="1" applyFont="1" applyFill="1" applyBorder="1" applyAlignment="1">
      <alignment horizontal="center" vertical="center"/>
      <protection/>
    </xf>
    <xf numFmtId="0" fontId="0" fillId="0" borderId="108" xfId="79" applyFont="1" applyFill="1" applyBorder="1" applyAlignment="1">
      <alignment horizontal="center" vertical="center" wrapText="1"/>
      <protection/>
    </xf>
    <xf numFmtId="0" fontId="4" fillId="0" borderId="92" xfId="139" applyFont="1" applyFill="1" applyBorder="1" applyAlignment="1">
      <alignment horizontal="center"/>
      <protection/>
    </xf>
    <xf numFmtId="0" fontId="0" fillId="0" borderId="78" xfId="139" applyFont="1" applyFill="1" applyBorder="1">
      <alignment/>
      <protection/>
    </xf>
    <xf numFmtId="1" fontId="0" fillId="0" borderId="77" xfId="132" applyNumberFormat="1" applyFont="1" applyFill="1" applyBorder="1" applyAlignment="1">
      <alignment horizontal="center" vertical="center"/>
      <protection/>
    </xf>
    <xf numFmtId="4" fontId="4" fillId="0" borderId="88" xfId="117" applyNumberFormat="1" applyFont="1" applyFill="1" applyBorder="1" applyAlignment="1">
      <alignment horizontal="center" vertical="center" wrapText="1"/>
      <protection/>
    </xf>
    <xf numFmtId="0" fontId="0" fillId="0" borderId="97" xfId="0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4" fontId="4" fillId="0" borderId="109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" fontId="4" fillId="0" borderId="79" xfId="0" applyNumberFormat="1" applyFont="1" applyFill="1" applyBorder="1" applyAlignment="1">
      <alignment horizontal="center" vertical="center" wrapText="1"/>
    </xf>
    <xf numFmtId="4" fontId="0" fillId="0" borderId="41" xfId="0" applyNumberFormat="1" applyFont="1" applyFill="1" applyBorder="1" applyAlignment="1">
      <alignment horizontal="center" vertical="center"/>
    </xf>
    <xf numFmtId="4" fontId="0" fillId="0" borderId="84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4" fontId="0" fillId="2" borderId="38" xfId="122" applyNumberFormat="1" applyFont="1" applyFill="1" applyBorder="1" applyAlignment="1">
      <alignment horizontal="center" vertical="center" wrapText="1"/>
      <protection/>
    </xf>
    <xf numFmtId="4" fontId="4" fillId="2" borderId="90" xfId="117" applyNumberFormat="1" applyFont="1" applyFill="1" applyBorder="1" applyAlignment="1">
      <alignment horizontal="center" vertical="center" wrapText="1"/>
      <protection/>
    </xf>
    <xf numFmtId="4" fontId="4" fillId="2" borderId="50" xfId="117" applyNumberFormat="1" applyFont="1" applyFill="1" applyBorder="1" applyAlignment="1">
      <alignment horizontal="center" vertical="center" wrapText="1"/>
      <protection/>
    </xf>
    <xf numFmtId="4" fontId="0" fillId="0" borderId="32" xfId="117" applyNumberFormat="1" applyFont="1" applyFill="1" applyBorder="1" applyAlignment="1">
      <alignment horizontal="center" vertical="center" wrapText="1"/>
      <protection/>
    </xf>
    <xf numFmtId="4" fontId="4" fillId="2" borderId="21" xfId="117" applyNumberFormat="1" applyFont="1" applyFill="1" applyBorder="1" applyAlignment="1">
      <alignment horizontal="center" vertical="center" wrapText="1"/>
      <protection/>
    </xf>
    <xf numFmtId="4" fontId="4" fillId="0" borderId="21" xfId="117" applyNumberFormat="1" applyFont="1" applyFill="1" applyBorder="1" applyAlignment="1">
      <alignment horizontal="center" vertical="center" wrapText="1"/>
      <protection/>
    </xf>
    <xf numFmtId="0" fontId="0" fillId="0" borderId="78" xfId="0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0" fontId="4" fillId="0" borderId="37" xfId="134" applyFont="1" applyFill="1" applyBorder="1" applyAlignment="1">
      <alignment horizontal="center" vertical="center" wrapText="1"/>
      <protection/>
    </xf>
    <xf numFmtId="4" fontId="0" fillId="0" borderId="84" xfId="134" applyNumberFormat="1" applyFont="1" applyFill="1" applyBorder="1" applyAlignment="1">
      <alignment horizontal="center" vertical="center" wrapText="1"/>
      <protection/>
    </xf>
    <xf numFmtId="0" fontId="0" fillId="0" borderId="79" xfId="0" applyFill="1" applyBorder="1" applyAlignment="1">
      <alignment horizontal="center" vertical="center" wrapText="1"/>
    </xf>
    <xf numFmtId="0" fontId="4" fillId="2" borderId="97" xfId="0" applyFont="1" applyFill="1" applyBorder="1" applyAlignment="1">
      <alignment horizontal="center" vertical="center" wrapText="1"/>
    </xf>
    <xf numFmtId="0" fontId="0" fillId="2" borderId="110" xfId="0" applyFill="1" applyBorder="1" applyAlignment="1">
      <alignment horizontal="left" vertical="center" wrapText="1"/>
    </xf>
    <xf numFmtId="4" fontId="0" fillId="2" borderId="56" xfId="0" applyNumberFormat="1" applyFont="1" applyFill="1" applyBorder="1" applyAlignment="1">
      <alignment horizontal="center" vertical="center"/>
    </xf>
    <xf numFmtId="4" fontId="0" fillId="2" borderId="64" xfId="0" applyNumberFormat="1" applyFont="1" applyFill="1" applyBorder="1" applyAlignment="1">
      <alignment horizontal="center" vertical="center"/>
    </xf>
    <xf numFmtId="4" fontId="0" fillId="2" borderId="24" xfId="132" applyNumberFormat="1" applyFont="1" applyFill="1" applyBorder="1" applyAlignment="1">
      <alignment horizontal="center" vertical="center"/>
      <protection/>
    </xf>
    <xf numFmtId="4" fontId="0" fillId="2" borderId="87" xfId="132" applyNumberFormat="1" applyFont="1" applyFill="1" applyBorder="1" applyAlignment="1">
      <alignment horizontal="center" vertical="center"/>
      <protection/>
    </xf>
    <xf numFmtId="4" fontId="0" fillId="2" borderId="38" xfId="0" applyNumberFormat="1" applyFont="1" applyFill="1" applyBorder="1" applyAlignment="1">
      <alignment horizontal="center" vertical="center"/>
    </xf>
    <xf numFmtId="4" fontId="0" fillId="2" borderId="59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49" fontId="4" fillId="0" borderId="73" xfId="134" applyNumberFormat="1" applyFont="1" applyFill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80" xfId="134" applyFont="1" applyFill="1" applyBorder="1" applyAlignment="1">
      <alignment horizontal="center" vertical="center" wrapText="1"/>
      <protection/>
    </xf>
    <xf numFmtId="0" fontId="0" fillId="0" borderId="8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4" fillId="0" borderId="26" xfId="134" applyFont="1" applyFill="1" applyBorder="1" applyAlignment="1">
      <alignment horizontal="center" vertical="center" wrapText="1"/>
      <protection/>
    </xf>
    <xf numFmtId="0" fontId="4" fillId="0" borderId="23" xfId="134" applyFont="1" applyFill="1" applyBorder="1" applyAlignment="1">
      <alignment horizontal="center" vertical="center" wrapText="1"/>
      <protection/>
    </xf>
    <xf numFmtId="0" fontId="4" fillId="0" borderId="44" xfId="134" applyFont="1" applyFill="1" applyBorder="1" applyAlignment="1">
      <alignment horizontal="center" vertical="center" wrapText="1"/>
      <protection/>
    </xf>
    <xf numFmtId="0" fontId="4" fillId="0" borderId="36" xfId="134" applyFont="1" applyFill="1" applyBorder="1" applyAlignment="1">
      <alignment horizontal="center" vertical="center" wrapText="1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31" xfId="134" applyFont="1" applyFill="1" applyBorder="1" applyAlignment="1">
      <alignment horizontal="center" vertical="center" wrapText="1"/>
      <protection/>
    </xf>
    <xf numFmtId="0" fontId="4" fillId="0" borderId="48" xfId="134" applyFont="1" applyFill="1" applyBorder="1" applyAlignment="1">
      <alignment horizontal="center" vertical="center" wrapText="1"/>
      <protection/>
    </xf>
    <xf numFmtId="0" fontId="4" fillId="0" borderId="79" xfId="134" applyFont="1" applyFill="1" applyBorder="1" applyAlignment="1">
      <alignment horizontal="center" vertical="center" wrapText="1"/>
      <protection/>
    </xf>
    <xf numFmtId="0" fontId="4" fillId="0" borderId="78" xfId="134" applyFont="1" applyFill="1" applyBorder="1" applyAlignment="1">
      <alignment horizontal="center" vertical="center" wrapText="1"/>
      <protection/>
    </xf>
    <xf numFmtId="0" fontId="0" fillId="0" borderId="44" xfId="134" applyFont="1" applyFill="1" applyBorder="1" applyAlignment="1">
      <alignment horizontal="center" vertical="center" wrapText="1"/>
      <protection/>
    </xf>
    <xf numFmtId="0" fontId="0" fillId="0" borderId="45" xfId="134" applyFont="1" applyFill="1" applyBorder="1" applyAlignment="1">
      <alignment horizontal="center" vertical="center" wrapText="1"/>
      <protection/>
    </xf>
    <xf numFmtId="0" fontId="0" fillId="0" borderId="36" xfId="134" applyFont="1" applyFill="1" applyBorder="1" applyAlignment="1">
      <alignment horizontal="center" vertical="center" wrapText="1"/>
      <protection/>
    </xf>
    <xf numFmtId="0" fontId="4" fillId="0" borderId="22" xfId="134" applyFont="1" applyFill="1" applyBorder="1" applyAlignment="1">
      <alignment horizontal="center" vertical="center" wrapText="1"/>
      <protection/>
    </xf>
    <xf numFmtId="4" fontId="4" fillId="0" borderId="29" xfId="117" applyNumberFormat="1" applyFont="1" applyFill="1" applyBorder="1" applyAlignment="1">
      <alignment horizontal="center" vertical="center" wrapText="1"/>
      <protection/>
    </xf>
    <xf numFmtId="4" fontId="4" fillId="0" borderId="74" xfId="117" applyNumberFormat="1" applyFont="1" applyFill="1" applyBorder="1" applyAlignment="1">
      <alignment horizontal="center" vertical="center" wrapText="1"/>
      <protection/>
    </xf>
    <xf numFmtId="4" fontId="4" fillId="0" borderId="32" xfId="117" applyNumberFormat="1" applyFont="1" applyFill="1" applyBorder="1" applyAlignment="1">
      <alignment horizontal="center" vertical="center" wrapText="1"/>
      <protection/>
    </xf>
    <xf numFmtId="4" fontId="4" fillId="0" borderId="29" xfId="122" applyNumberFormat="1" applyFont="1" applyFill="1" applyBorder="1" applyAlignment="1">
      <alignment horizontal="center" vertical="center" wrapText="1"/>
      <protection/>
    </xf>
    <xf numFmtId="4" fontId="4" fillId="0" borderId="74" xfId="122" applyNumberFormat="1" applyFont="1" applyFill="1" applyBorder="1" applyAlignment="1">
      <alignment horizontal="center" vertical="center" wrapText="1"/>
      <protection/>
    </xf>
    <xf numFmtId="4" fontId="4" fillId="0" borderId="32" xfId="122" applyNumberFormat="1" applyFont="1" applyFill="1" applyBorder="1" applyAlignment="1">
      <alignment horizontal="center" vertical="center" wrapText="1"/>
      <protection/>
    </xf>
    <xf numFmtId="4" fontId="4" fillId="0" borderId="31" xfId="122" applyNumberFormat="1" applyFont="1" applyFill="1" applyBorder="1" applyAlignment="1">
      <alignment horizontal="center" vertical="center" wrapText="1"/>
      <protection/>
    </xf>
    <xf numFmtId="4" fontId="4" fillId="0" borderId="73" xfId="122" applyNumberFormat="1" applyFont="1" applyFill="1" applyBorder="1" applyAlignment="1">
      <alignment horizontal="center" vertical="center" wrapText="1"/>
      <protection/>
    </xf>
    <xf numFmtId="4" fontId="4" fillId="0" borderId="48" xfId="122" applyNumberFormat="1" applyFont="1" applyFill="1" applyBorder="1" applyAlignment="1">
      <alignment horizontal="center" vertical="center" wrapText="1"/>
      <protection/>
    </xf>
    <xf numFmtId="4" fontId="4" fillId="0" borderId="87" xfId="122" applyNumberFormat="1" applyFont="1" applyFill="1" applyBorder="1" applyAlignment="1">
      <alignment horizontal="center" vertical="center" wrapText="1"/>
      <protection/>
    </xf>
    <xf numFmtId="4" fontId="4" fillId="0" borderId="24" xfId="122" applyNumberFormat="1" applyFont="1" applyFill="1" applyBorder="1" applyAlignment="1">
      <alignment horizontal="center" vertical="center" wrapText="1"/>
      <protection/>
    </xf>
    <xf numFmtId="1" fontId="4" fillId="0" borderId="31" xfId="117" applyNumberFormat="1" applyFont="1" applyFill="1" applyBorder="1" applyAlignment="1">
      <alignment horizontal="center" vertical="center" wrapText="1"/>
      <protection/>
    </xf>
    <xf numFmtId="1" fontId="4" fillId="0" borderId="79" xfId="117" applyNumberFormat="1" applyFont="1" applyFill="1" applyBorder="1" applyAlignment="1">
      <alignment horizontal="center" vertical="center" wrapText="1"/>
      <protection/>
    </xf>
    <xf numFmtId="1" fontId="0" fillId="0" borderId="31" xfId="117" applyNumberFormat="1" applyFont="1" applyFill="1" applyBorder="1" applyAlignment="1">
      <alignment horizontal="center" vertical="center" wrapText="1"/>
      <protection/>
    </xf>
    <xf numFmtId="0" fontId="4" fillId="0" borderId="54" xfId="120" applyFont="1" applyFill="1" applyBorder="1" applyAlignment="1">
      <alignment horizontal="center" vertical="center"/>
      <protection/>
    </xf>
    <xf numFmtId="0" fontId="0" fillId="0" borderId="54" xfId="0" applyBorder="1" applyAlignment="1">
      <alignment/>
    </xf>
    <xf numFmtId="0" fontId="4" fillId="0" borderId="0" xfId="79" applyFont="1" applyFill="1" applyAlignment="1">
      <alignment horizontal="left" vertical="center" wrapText="1"/>
      <protection/>
    </xf>
    <xf numFmtId="1" fontId="0" fillId="0" borderId="64" xfId="117" applyNumberFormat="1" applyFont="1" applyFill="1" applyBorder="1" applyAlignment="1">
      <alignment horizontal="center" vertical="center" wrapText="1"/>
      <protection/>
    </xf>
    <xf numFmtId="1" fontId="0" fillId="0" borderId="79" xfId="117" applyNumberFormat="1" applyFont="1" applyFill="1" applyBorder="1" applyAlignment="1">
      <alignment horizontal="center" vertical="center" wrapText="1"/>
      <protection/>
    </xf>
    <xf numFmtId="1" fontId="0" fillId="0" borderId="50" xfId="117" applyNumberFormat="1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4" fillId="0" borderId="26" xfId="117" applyFont="1" applyFill="1" applyBorder="1" applyAlignment="1">
      <alignment horizontal="center" vertical="center" wrapText="1"/>
      <protection/>
    </xf>
    <xf numFmtId="0" fontId="4" fillId="0" borderId="22" xfId="117" applyFont="1" applyFill="1" applyBorder="1" applyAlignment="1">
      <alignment horizontal="center" vertical="center" wrapText="1"/>
      <protection/>
    </xf>
    <xf numFmtId="0" fontId="4" fillId="0" borderId="64" xfId="117" applyFont="1" applyFill="1" applyBorder="1" applyAlignment="1">
      <alignment horizontal="center" vertical="center" wrapText="1"/>
      <protection/>
    </xf>
    <xf numFmtId="0" fontId="4" fillId="0" borderId="23" xfId="117" applyFont="1" applyFill="1" applyBorder="1" applyAlignment="1">
      <alignment horizontal="center" vertical="center" wrapText="1"/>
      <protection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9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" fontId="4" fillId="0" borderId="19" xfId="117" applyNumberFormat="1" applyFont="1" applyFill="1" applyBorder="1" applyAlignment="1">
      <alignment horizontal="center" vertical="center" wrapText="1"/>
      <protection/>
    </xf>
    <xf numFmtId="4" fontId="4" fillId="0" borderId="37" xfId="11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26" xfId="117" applyNumberFormat="1" applyFont="1" applyFill="1" applyBorder="1" applyAlignment="1">
      <alignment horizontal="center" vertical="center" wrapText="1"/>
      <protection/>
    </xf>
    <xf numFmtId="4" fontId="4" fillId="0" borderId="23" xfId="117" applyNumberFormat="1" applyFont="1" applyFill="1" applyBorder="1" applyAlignment="1">
      <alignment horizontal="center" vertical="center" wrapText="1"/>
      <protection/>
    </xf>
    <xf numFmtId="4" fontId="4" fillId="0" borderId="42" xfId="117" applyNumberFormat="1" applyFont="1" applyFill="1" applyBorder="1" applyAlignment="1">
      <alignment horizontal="center" vertical="center" wrapText="1"/>
      <protection/>
    </xf>
    <xf numFmtId="4" fontId="4" fillId="0" borderId="36" xfId="117" applyNumberFormat="1" applyFont="1" applyFill="1" applyBorder="1" applyAlignment="1">
      <alignment horizontal="center" vertical="center" wrapText="1"/>
      <protection/>
    </xf>
    <xf numFmtId="4" fontId="36" fillId="0" borderId="26" xfId="117" applyNumberFormat="1" applyFont="1" applyFill="1" applyBorder="1" applyAlignment="1">
      <alignment horizontal="center" vertical="center" wrapText="1"/>
      <protection/>
    </xf>
    <xf numFmtId="4" fontId="36" fillId="0" borderId="22" xfId="117" applyNumberFormat="1" applyFont="1" applyFill="1" applyBorder="1" applyAlignment="1">
      <alignment horizontal="center" vertical="center" wrapText="1"/>
      <protection/>
    </xf>
    <xf numFmtId="0" fontId="4" fillId="0" borderId="44" xfId="117" applyFont="1" applyFill="1" applyBorder="1" applyAlignment="1">
      <alignment horizontal="center" vertical="center" wrapText="1"/>
      <protection/>
    </xf>
    <xf numFmtId="0" fontId="4" fillId="0" borderId="36" xfId="117" applyFont="1" applyFill="1" applyBorder="1" applyAlignment="1">
      <alignment horizontal="center" vertical="center" wrapText="1"/>
      <protection/>
    </xf>
    <xf numFmtId="0" fontId="4" fillId="0" borderId="45" xfId="117" applyFont="1" applyFill="1" applyBorder="1" applyAlignment="1">
      <alignment horizontal="center" vertical="center" wrapText="1"/>
      <protection/>
    </xf>
    <xf numFmtId="0" fontId="4" fillId="0" borderId="91" xfId="117" applyFont="1" applyFill="1" applyBorder="1" applyAlignment="1">
      <alignment horizontal="center" vertical="center" wrapText="1"/>
      <protection/>
    </xf>
    <xf numFmtId="0" fontId="4" fillId="0" borderId="97" xfId="117" applyFont="1" applyFill="1" applyBorder="1" applyAlignment="1">
      <alignment horizontal="center" vertical="center" wrapText="1"/>
      <protection/>
    </xf>
    <xf numFmtId="177" fontId="4" fillId="0" borderId="51" xfId="138" applyNumberFormat="1" applyFont="1" applyFill="1" applyBorder="1" applyAlignment="1">
      <alignment horizontal="center" vertical="center" wrapText="1"/>
      <protection/>
    </xf>
    <xf numFmtId="177" fontId="4" fillId="0" borderId="36" xfId="138" applyNumberFormat="1" applyFont="1" applyFill="1" applyBorder="1" applyAlignment="1">
      <alignment horizontal="center" vertical="center" wrapText="1"/>
      <protection/>
    </xf>
    <xf numFmtId="177" fontId="4" fillId="0" borderId="44" xfId="138" applyNumberFormat="1" applyFont="1" applyFill="1" applyBorder="1" applyAlignment="1">
      <alignment horizontal="center" vertical="center" wrapText="1"/>
      <protection/>
    </xf>
    <xf numFmtId="177" fontId="4" fillId="0" borderId="97" xfId="138" applyNumberFormat="1" applyFont="1" applyFill="1" applyBorder="1" applyAlignment="1">
      <alignment horizontal="center" vertical="center" wrapText="1"/>
      <protection/>
    </xf>
    <xf numFmtId="177" fontId="4" fillId="0" borderId="45" xfId="138" applyNumberFormat="1" applyFont="1" applyFill="1" applyBorder="1" applyAlignment="1">
      <alignment horizontal="center" vertical="center" wrapText="1"/>
      <protection/>
    </xf>
    <xf numFmtId="0" fontId="4" fillId="0" borderId="51" xfId="117" applyFont="1" applyFill="1" applyBorder="1" applyAlignment="1">
      <alignment horizontal="center" vertical="center" wrapText="1"/>
      <protection/>
    </xf>
    <xf numFmtId="0" fontId="0" fillId="0" borderId="79" xfId="117" applyFont="1" applyFill="1" applyBorder="1" applyAlignment="1">
      <alignment horizontal="center" vertical="center" wrapText="1"/>
      <protection/>
    </xf>
    <xf numFmtId="0" fontId="4" fillId="0" borderId="79" xfId="117" applyFont="1" applyFill="1" applyBorder="1" applyAlignment="1">
      <alignment horizontal="center" vertical="center" wrapText="1"/>
      <protection/>
    </xf>
    <xf numFmtId="0" fontId="4" fillId="0" borderId="80" xfId="117" applyFont="1" applyFill="1" applyBorder="1" applyAlignment="1">
      <alignment horizontal="center" vertical="center" wrapText="1"/>
      <protection/>
    </xf>
    <xf numFmtId="0" fontId="0" fillId="0" borderId="80" xfId="117" applyFont="1" applyFill="1" applyBorder="1" applyAlignment="1">
      <alignment horizontal="center" vertical="center" wrapText="1"/>
      <protection/>
    </xf>
    <xf numFmtId="0" fontId="4" fillId="0" borderId="62" xfId="0" applyFont="1" applyFill="1" applyBorder="1" applyAlignment="1">
      <alignment wrapText="1"/>
    </xf>
    <xf numFmtId="0" fontId="4" fillId="0" borderId="57" xfId="0" applyFont="1" applyFill="1" applyBorder="1" applyAlignment="1">
      <alignment wrapText="1"/>
    </xf>
    <xf numFmtId="4" fontId="4" fillId="0" borderId="44" xfId="117" applyNumberFormat="1" applyFont="1" applyFill="1" applyBorder="1" applyAlignment="1">
      <alignment horizontal="center" vertical="center" wrapText="1"/>
      <protection/>
    </xf>
    <xf numFmtId="4" fontId="4" fillId="0" borderId="45" xfId="117" applyNumberFormat="1" applyFont="1" applyFill="1" applyBorder="1" applyAlignment="1">
      <alignment horizontal="center" vertical="center" wrapText="1"/>
      <protection/>
    </xf>
    <xf numFmtId="4" fontId="4" fillId="0" borderId="91" xfId="117" applyNumberFormat="1" applyFont="1" applyFill="1" applyBorder="1" applyAlignment="1">
      <alignment horizontal="center" vertical="center" wrapText="1"/>
      <protection/>
    </xf>
    <xf numFmtId="0" fontId="0" fillId="0" borderId="80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4" fontId="4" fillId="0" borderId="97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wrapText="1"/>
    </xf>
    <xf numFmtId="4" fontId="4" fillId="0" borderId="50" xfId="0" applyNumberFormat="1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0" fillId="0" borderId="112" xfId="0" applyFill="1" applyBorder="1" applyAlignment="1">
      <alignment horizontal="center" vertical="center" wrapText="1"/>
    </xf>
    <xf numFmtId="4" fontId="4" fillId="0" borderId="72" xfId="0" applyNumberFormat="1" applyFont="1" applyFill="1" applyBorder="1" applyAlignment="1">
      <alignment horizontal="center" vertical="center" wrapText="1"/>
    </xf>
    <xf numFmtId="4" fontId="4" fillId="0" borderId="113" xfId="0" applyNumberFormat="1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111" xfId="0" applyFont="1" applyFill="1" applyBorder="1" applyAlignment="1">
      <alignment horizontal="center" vertical="center" wrapText="1"/>
    </xf>
    <xf numFmtId="0" fontId="0" fillId="0" borderId="114" xfId="0" applyFont="1" applyFill="1" applyBorder="1" applyAlignment="1">
      <alignment wrapText="1"/>
    </xf>
    <xf numFmtId="0" fontId="0" fillId="0" borderId="113" xfId="0" applyFont="1" applyFill="1" applyBorder="1" applyAlignment="1">
      <alignment wrapText="1"/>
    </xf>
    <xf numFmtId="0" fontId="4" fillId="0" borderId="50" xfId="0" applyFont="1" applyFill="1" applyBorder="1" applyAlignment="1">
      <alignment horizontal="center" wrapText="1"/>
    </xf>
    <xf numFmtId="0" fontId="0" fillId="0" borderId="97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4" fontId="4" fillId="0" borderId="79" xfId="0" applyNumberFormat="1" applyFont="1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0" fillId="0" borderId="78" xfId="0" applyFill="1" applyBorder="1" applyAlignment="1">
      <alignment horizontal="center" wrapText="1"/>
    </xf>
    <xf numFmtId="0" fontId="0" fillId="0" borderId="97" xfId="0" applyFont="1" applyFill="1" applyBorder="1" applyAlignment="1">
      <alignment wrapText="1"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horizontal="center" wrapText="1"/>
      <protection/>
    </xf>
    <xf numFmtId="0" fontId="4" fillId="0" borderId="0" xfId="139" applyFont="1" applyFill="1" applyAlignment="1">
      <alignment horizontal="center"/>
      <protection/>
    </xf>
    <xf numFmtId="1" fontId="4" fillId="0" borderId="102" xfId="132" applyNumberFormat="1" applyFont="1" applyFill="1" applyBorder="1" applyAlignment="1">
      <alignment horizontal="center" vertical="center" wrapText="1"/>
      <protection/>
    </xf>
    <xf numFmtId="0" fontId="4" fillId="0" borderId="84" xfId="0" applyFont="1" applyBorder="1" applyAlignment="1">
      <alignment horizontal="center" vertical="center" wrapText="1"/>
    </xf>
    <xf numFmtId="0" fontId="27" fillId="0" borderId="0" xfId="139" applyFont="1" applyFill="1" applyAlignment="1">
      <alignment horizontal="center"/>
      <protection/>
    </xf>
    <xf numFmtId="0" fontId="27" fillId="0" borderId="0" xfId="79" applyFont="1" applyFill="1" applyAlignment="1">
      <alignment horizontal="center" vertical="center" wrapText="1"/>
      <protection/>
    </xf>
    <xf numFmtId="0" fontId="27" fillId="0" borderId="0" xfId="79" applyFont="1" applyFill="1" applyAlignment="1">
      <alignment horizontal="center" vertical="center"/>
      <protection/>
    </xf>
    <xf numFmtId="4" fontId="4" fillId="0" borderId="0" xfId="137" applyNumberFormat="1" applyFont="1" applyFill="1" applyAlignment="1">
      <alignment horizontal="center" vertical="center" wrapText="1"/>
      <protection/>
    </xf>
    <xf numFmtId="0" fontId="0" fillId="0" borderId="115" xfId="134" applyFont="1" applyFill="1" applyBorder="1" applyAlignment="1">
      <alignment horizontal="center" vertical="center" wrapText="1"/>
      <protection/>
    </xf>
    <xf numFmtId="0" fontId="0" fillId="0" borderId="116" xfId="0" applyBorder="1" applyAlignment="1">
      <alignment horizontal="center"/>
    </xf>
    <xf numFmtId="0" fontId="24" fillId="44" borderId="70" xfId="0" applyFont="1" applyFill="1" applyBorder="1" applyAlignment="1">
      <alignment horizontal="center"/>
    </xf>
    <xf numFmtId="0" fontId="0" fillId="0" borderId="111" xfId="0" applyBorder="1" applyAlignment="1">
      <alignment/>
    </xf>
    <xf numFmtId="0" fontId="0" fillId="0" borderId="95" xfId="79" applyFont="1" applyFill="1" applyBorder="1" applyAlignment="1">
      <alignment horizontal="center" vertical="center" wrapText="1"/>
      <protection/>
    </xf>
    <xf numFmtId="0" fontId="0" fillId="0" borderId="117" xfId="0" applyBorder="1" applyAlignment="1">
      <alignment horizontal="center"/>
    </xf>
    <xf numFmtId="0" fontId="24" fillId="44" borderId="31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44" borderId="29" xfId="0" applyFont="1" applyFill="1" applyBorder="1" applyAlignment="1">
      <alignment horizontal="center"/>
    </xf>
    <xf numFmtId="0" fontId="0" fillId="0" borderId="74" xfId="0" applyBorder="1" applyAlignment="1">
      <alignment/>
    </xf>
    <xf numFmtId="0" fontId="0" fillId="0" borderId="32" xfId="0" applyBorder="1" applyAlignment="1">
      <alignment/>
    </xf>
    <xf numFmtId="0" fontId="0" fillId="0" borderId="73" xfId="0" applyBorder="1" applyAlignment="1">
      <alignment horizontal="center"/>
    </xf>
  </cellXfs>
  <cellStyles count="1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3" xfId="75"/>
    <cellStyle name="Currency" xfId="76"/>
    <cellStyle name="Currency [0]" xfId="77"/>
    <cellStyle name="Excel Built-in Bad" xfId="78"/>
    <cellStyle name="Excel Built-in Normal" xfId="79"/>
    <cellStyle name="Explanatory Text" xfId="80"/>
    <cellStyle name="Explanatory Text 2" xfId="81"/>
    <cellStyle name="Explanatory Text 3" xfId="82"/>
    <cellStyle name="Followed Hyperlink" xfId="83"/>
    <cellStyle name="Good" xfId="84"/>
    <cellStyle name="Good 2" xfId="85"/>
    <cellStyle name="Good 3" xfId="86"/>
    <cellStyle name="Heading 1" xfId="87"/>
    <cellStyle name="Heading 1 2" xfId="88"/>
    <cellStyle name="Heading 1 3" xfId="89"/>
    <cellStyle name="Heading 2" xfId="90"/>
    <cellStyle name="Heading 2 2" xfId="91"/>
    <cellStyle name="Heading 2 3" xfId="92"/>
    <cellStyle name="Heading 3" xfId="93"/>
    <cellStyle name="Heading 3 2" xfId="94"/>
    <cellStyle name="Heading 3 3" xfId="95"/>
    <cellStyle name="Heading 4" xfId="96"/>
    <cellStyle name="Heading 4 2" xfId="97"/>
    <cellStyle name="Heading 4 3" xfId="98"/>
    <cellStyle name="Hyperlink" xfId="99"/>
    <cellStyle name="Hyperlink 2" xfId="100"/>
    <cellStyle name="Input" xfId="101"/>
    <cellStyle name="Input 2" xfId="102"/>
    <cellStyle name="Input 3" xfId="103"/>
    <cellStyle name="Linked Cell" xfId="104"/>
    <cellStyle name="Linked Cell 2" xfId="105"/>
    <cellStyle name="Linked Cell 3" xfId="106"/>
    <cellStyle name="Neutral" xfId="107"/>
    <cellStyle name="Neutral 2" xfId="108"/>
    <cellStyle name="Neutral 3" xfId="109"/>
    <cellStyle name="Normal 10" xfId="110"/>
    <cellStyle name="Normal 11" xfId="111"/>
    <cellStyle name="Normal 11 2" xfId="112"/>
    <cellStyle name="Normal 11 3" xfId="113"/>
    <cellStyle name="Normal 12" xfId="114"/>
    <cellStyle name="Normal 13" xfId="115"/>
    <cellStyle name="Normal 13 2" xfId="116"/>
    <cellStyle name="Normal 2" xfId="117"/>
    <cellStyle name="Normal 2 2" xfId="118"/>
    <cellStyle name="Normal 2 2 2" xfId="119"/>
    <cellStyle name="Normal 2 3" xfId="120"/>
    <cellStyle name="Normal 2_alocare 2014 trim I" xfId="121"/>
    <cellStyle name="Normal 3" xfId="122"/>
    <cellStyle name="Normal 3 2" xfId="123"/>
    <cellStyle name="Normal 3 3" xfId="124"/>
    <cellStyle name="Normal 3_alocare 2014 trim I" xfId="125"/>
    <cellStyle name="Normal 4" xfId="126"/>
    <cellStyle name="Normal 5" xfId="127"/>
    <cellStyle name="Normal 6" xfId="128"/>
    <cellStyle name="Normal 7" xfId="129"/>
    <cellStyle name="Normal 8" xfId="130"/>
    <cellStyle name="Normal 9" xfId="131"/>
    <cellStyle name="Normal_alocare 2014 trim I 2" xfId="132"/>
    <cellStyle name="Normal_ANALIZA TRIM.I 2013 -INSUF HEPATICA 2" xfId="133"/>
    <cellStyle name="Normal_centralizator programe noi 2013 2" xfId="134"/>
    <cellStyle name="Normal_DIABET TRIM(2)(1).I 2013 2 2" xfId="135"/>
    <cellStyle name="Normal_DIABET TRIM(2).I 2013 2" xfId="136"/>
    <cellStyle name="Normal_dializa analiza 3" xfId="137"/>
    <cellStyle name="Normal_fila" xfId="138"/>
    <cellStyle name="Normal_oncologie" xfId="139"/>
    <cellStyle name="Normal_SANATATE MINTALA - CENTRALIZARE 2" xfId="140"/>
    <cellStyle name="Note" xfId="141"/>
    <cellStyle name="Note 2" xfId="142"/>
    <cellStyle name="Note 3" xfId="143"/>
    <cellStyle name="Output" xfId="144"/>
    <cellStyle name="Output 2" xfId="145"/>
    <cellStyle name="Output 3" xfId="146"/>
    <cellStyle name="Percent" xfId="147"/>
    <cellStyle name="Title" xfId="148"/>
    <cellStyle name="Title 2" xfId="149"/>
    <cellStyle name="Title 3" xfId="150"/>
    <cellStyle name="Total" xfId="151"/>
    <cellStyle name="Total 2" xfId="152"/>
    <cellStyle name="Warning Text" xfId="153"/>
    <cellStyle name="Warning Text 2" xfId="154"/>
    <cellStyle name="Warning Text 3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"/>
  <sheetViews>
    <sheetView zoomScalePageLayoutView="0" workbookViewId="0" topLeftCell="B1">
      <selection activeCell="R7" sqref="R7"/>
    </sheetView>
  </sheetViews>
  <sheetFormatPr defaultColWidth="9.140625" defaultRowHeight="12.75"/>
  <cols>
    <col min="1" max="1" width="3.00390625" style="41" customWidth="1"/>
    <col min="2" max="2" width="5.00390625" style="42" customWidth="1"/>
    <col min="3" max="3" width="21.8515625" style="41" customWidth="1"/>
    <col min="4" max="4" width="13.00390625" style="41" customWidth="1"/>
    <col min="5" max="5" width="10.57421875" style="41" customWidth="1"/>
    <col min="6" max="6" width="10.140625" style="41" customWidth="1"/>
    <col min="7" max="7" width="10.8515625" style="41" customWidth="1"/>
    <col min="8" max="8" width="11.8515625" style="41" customWidth="1"/>
    <col min="9" max="9" width="12.140625" style="41" customWidth="1"/>
    <col min="10" max="10" width="12.57421875" style="41" customWidth="1"/>
    <col min="11" max="11" width="11.8515625" style="41" customWidth="1"/>
    <col min="12" max="12" width="11.421875" style="41" customWidth="1"/>
    <col min="13" max="13" width="11.7109375" style="41" bestFit="1" customWidth="1"/>
    <col min="14" max="14" width="11.421875" style="41" customWidth="1"/>
    <col min="15" max="15" width="10.421875" style="41" customWidth="1"/>
    <col min="16" max="18" width="10.140625" style="41" bestFit="1" customWidth="1"/>
    <col min="19" max="19" width="11.140625" style="41" customWidth="1"/>
    <col min="20" max="20" width="11.8515625" style="41" customWidth="1"/>
    <col min="21" max="16384" width="9.140625" style="41" customWidth="1"/>
  </cols>
  <sheetData>
    <row r="2" spans="2:3" ht="12.75">
      <c r="B2" s="10"/>
      <c r="C2" s="30" t="s">
        <v>169</v>
      </c>
    </row>
    <row r="3" ht="12.75">
      <c r="B3" s="10"/>
    </row>
    <row r="4" ht="12.75">
      <c r="C4" s="10"/>
    </row>
    <row r="5" spans="2:9" s="45" customFormat="1" ht="13.5" thickBot="1">
      <c r="B5" s="43"/>
      <c r="C5" s="44"/>
      <c r="D5" s="74"/>
      <c r="H5" s="74"/>
      <c r="I5" s="74" t="s">
        <v>85</v>
      </c>
    </row>
    <row r="6" spans="2:20" s="45" customFormat="1" ht="60.75" customHeight="1" thickBot="1">
      <c r="B6" s="249" t="s">
        <v>11</v>
      </c>
      <c r="C6" s="234" t="s">
        <v>1</v>
      </c>
      <c r="D6" s="280" t="s">
        <v>121</v>
      </c>
      <c r="E6" s="280" t="s">
        <v>122</v>
      </c>
      <c r="F6" s="479" t="s">
        <v>123</v>
      </c>
      <c r="G6" s="570" t="s">
        <v>124</v>
      </c>
      <c r="H6" s="571" t="s">
        <v>125</v>
      </c>
      <c r="I6" s="572" t="s">
        <v>126</v>
      </c>
      <c r="J6" s="573" t="s">
        <v>127</v>
      </c>
      <c r="K6" s="574" t="s">
        <v>128</v>
      </c>
      <c r="L6" s="573" t="s">
        <v>129</v>
      </c>
      <c r="M6" s="575" t="s">
        <v>130</v>
      </c>
      <c r="N6" s="573" t="s">
        <v>131</v>
      </c>
      <c r="O6" s="573" t="s">
        <v>132</v>
      </c>
      <c r="P6" s="576" t="s">
        <v>133</v>
      </c>
      <c r="Q6" s="575" t="s">
        <v>134</v>
      </c>
      <c r="R6" s="573" t="s">
        <v>135</v>
      </c>
      <c r="S6" s="392" t="s">
        <v>115</v>
      </c>
      <c r="T6" s="392" t="s">
        <v>141</v>
      </c>
    </row>
    <row r="7" spans="2:20" ht="13.5" thickBot="1">
      <c r="B7" s="191">
        <v>1</v>
      </c>
      <c r="C7" s="37" t="s">
        <v>113</v>
      </c>
      <c r="D7" s="321">
        <v>0</v>
      </c>
      <c r="E7" s="321">
        <v>0</v>
      </c>
      <c r="F7" s="472">
        <v>0</v>
      </c>
      <c r="G7" s="476">
        <f>D7+E7+F7</f>
        <v>0</v>
      </c>
      <c r="H7" s="480">
        <v>168000</v>
      </c>
      <c r="I7" s="480">
        <v>300000</v>
      </c>
      <c r="J7" s="409">
        <v>204000</v>
      </c>
      <c r="K7" s="524">
        <f>G7+H7+I7+J7</f>
        <v>672000</v>
      </c>
      <c r="L7" s="409">
        <v>224000</v>
      </c>
      <c r="M7" s="524">
        <v>192000</v>
      </c>
      <c r="N7" s="409">
        <v>244000</v>
      </c>
      <c r="O7" s="409">
        <f>L7+M7+N7</f>
        <v>660000</v>
      </c>
      <c r="P7" s="417">
        <v>204000</v>
      </c>
      <c r="Q7" s="527">
        <v>236000</v>
      </c>
      <c r="R7" s="527">
        <v>280000</v>
      </c>
      <c r="S7" s="527">
        <f>P7+Q7+R7</f>
        <v>720000</v>
      </c>
      <c r="T7" s="418">
        <f>K7+O7+S7</f>
        <v>2052000</v>
      </c>
    </row>
    <row r="8" spans="2:20" s="45" customFormat="1" ht="21.75" customHeight="1" thickBot="1">
      <c r="B8" s="51"/>
      <c r="C8" s="38" t="s">
        <v>5</v>
      </c>
      <c r="D8" s="307">
        <f aca="true" t="shared" si="0" ref="D8:T8">SUM(D7:D7)</f>
        <v>0</v>
      </c>
      <c r="E8" s="307">
        <f t="shared" si="0"/>
        <v>0</v>
      </c>
      <c r="F8" s="384">
        <f t="shared" si="0"/>
        <v>0</v>
      </c>
      <c r="G8" s="470">
        <f t="shared" si="0"/>
        <v>0</v>
      </c>
      <c r="H8" s="384">
        <f t="shared" si="0"/>
        <v>168000</v>
      </c>
      <c r="I8" s="384">
        <f t="shared" si="0"/>
        <v>300000</v>
      </c>
      <c r="J8" s="387">
        <f t="shared" si="0"/>
        <v>204000</v>
      </c>
      <c r="K8" s="526">
        <f t="shared" si="0"/>
        <v>672000</v>
      </c>
      <c r="L8" s="387">
        <f t="shared" si="0"/>
        <v>224000</v>
      </c>
      <c r="M8" s="526">
        <f t="shared" si="0"/>
        <v>192000</v>
      </c>
      <c r="N8" s="387">
        <f t="shared" si="0"/>
        <v>244000</v>
      </c>
      <c r="O8" s="387">
        <f t="shared" si="0"/>
        <v>660000</v>
      </c>
      <c r="P8" s="470">
        <f t="shared" si="0"/>
        <v>204000</v>
      </c>
      <c r="Q8" s="470">
        <f t="shared" si="0"/>
        <v>236000</v>
      </c>
      <c r="R8" s="470">
        <f t="shared" si="0"/>
        <v>280000</v>
      </c>
      <c r="S8" s="470">
        <f t="shared" si="0"/>
        <v>720000</v>
      </c>
      <c r="T8" s="387">
        <f t="shared" si="0"/>
        <v>2052000</v>
      </c>
    </row>
    <row r="9" spans="2:4" s="45" customFormat="1" ht="12.75">
      <c r="B9" s="46"/>
      <c r="C9" s="47"/>
      <c r="D9" s="73"/>
    </row>
    <row r="10" spans="2:4" s="45" customFormat="1" ht="12.75">
      <c r="B10" s="46"/>
      <c r="C10" s="47"/>
      <c r="D10" s="73"/>
    </row>
    <row r="11" spans="1:3" s="23" customFormat="1" ht="12.75">
      <c r="A11" s="14"/>
      <c r="B11" s="60"/>
      <c r="C11" s="54"/>
    </row>
    <row r="12" spans="1:3" s="15" customFormat="1" ht="12.75">
      <c r="A12" s="13"/>
      <c r="B12" s="60"/>
      <c r="C12" s="36"/>
    </row>
    <row r="13" spans="1:3" s="50" customFormat="1" ht="12.75">
      <c r="A13" s="23"/>
      <c r="B13" s="60"/>
      <c r="C13" s="60"/>
    </row>
    <row r="14" s="82" customFormat="1" ht="12.75">
      <c r="C14" s="83"/>
    </row>
    <row r="15" s="50" customFormat="1" ht="12.75">
      <c r="B15" s="64"/>
    </row>
    <row r="16" s="60" customFormat="1" ht="12.75"/>
  </sheetData>
  <sheetProtection/>
  <printOptions/>
  <pageMargins left="0.17" right="0.196850393700787" top="0.35" bottom="0.34" header="0.3" footer="0.35"/>
  <pageSetup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4"/>
  <sheetViews>
    <sheetView zoomScale="90" zoomScaleNormal="90" zoomScalePageLayoutView="0" workbookViewId="0" topLeftCell="A19">
      <selection activeCell="R42" sqref="R42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22.57421875" style="22" customWidth="1"/>
    <col min="4" max="4" width="32.00390625" style="18" customWidth="1"/>
    <col min="5" max="5" width="15.00390625" style="33" customWidth="1"/>
    <col min="6" max="6" width="13.00390625" style="18" customWidth="1"/>
    <col min="7" max="7" width="13.421875" style="18" customWidth="1"/>
    <col min="8" max="8" width="12.421875" style="18" customWidth="1"/>
    <col min="9" max="9" width="13.140625" style="18" customWidth="1"/>
    <col min="10" max="10" width="13.00390625" style="18" customWidth="1"/>
    <col min="11" max="11" width="9.7109375" style="18" customWidth="1"/>
    <col min="12" max="13" width="14.00390625" style="18" customWidth="1"/>
    <col min="14" max="14" width="11.00390625" style="18" customWidth="1"/>
    <col min="15" max="15" width="11.7109375" style="18" customWidth="1"/>
    <col min="16" max="16" width="12.57421875" style="18" customWidth="1"/>
    <col min="17" max="17" width="13.421875" style="18" customWidth="1"/>
    <col min="18" max="18" width="13.57421875" style="18" customWidth="1"/>
    <col min="19" max="19" width="10.140625" style="18" bestFit="1" customWidth="1"/>
    <col min="20" max="20" width="13.57421875" style="18" customWidth="1"/>
    <col min="21" max="21" width="14.7109375" style="18" customWidth="1"/>
    <col min="22" max="16384" width="9.140625" style="18" customWidth="1"/>
  </cols>
  <sheetData>
    <row r="1" spans="2:6" s="8" customFormat="1" ht="12.75">
      <c r="B1" s="25"/>
      <c r="F1" s="70"/>
    </row>
    <row r="2" spans="2:5" s="8" customFormat="1" ht="12.75">
      <c r="B2" s="25"/>
      <c r="E2" s="235"/>
    </row>
    <row r="3" spans="2:5" s="8" customFormat="1" ht="12.75">
      <c r="B3" s="25"/>
      <c r="E3" s="235"/>
    </row>
    <row r="4" spans="2:5" s="8" customFormat="1" ht="12.75">
      <c r="B4" s="25"/>
      <c r="E4" s="235"/>
    </row>
    <row r="5" ht="12.75" customHeight="1"/>
    <row r="6" ht="12.75">
      <c r="C6" s="18"/>
    </row>
    <row r="7" spans="2:4" ht="12.75">
      <c r="B7" s="182" t="s">
        <v>151</v>
      </c>
      <c r="C7" s="182"/>
      <c r="D7" s="182"/>
    </row>
    <row r="8" ht="12.75">
      <c r="C8" s="18"/>
    </row>
    <row r="9" spans="4:10" ht="13.5" thickBot="1">
      <c r="D9" s="22"/>
      <c r="E9" s="294"/>
      <c r="J9" s="18" t="s">
        <v>85</v>
      </c>
    </row>
    <row r="10" spans="2:21" s="22" customFormat="1" ht="51.75" customHeight="1" thickBot="1">
      <c r="B10" s="260" t="s">
        <v>11</v>
      </c>
      <c r="C10" s="261"/>
      <c r="D10" s="212" t="s">
        <v>1</v>
      </c>
      <c r="E10" s="283" t="s">
        <v>121</v>
      </c>
      <c r="F10" s="283" t="s">
        <v>122</v>
      </c>
      <c r="G10" s="579" t="s">
        <v>123</v>
      </c>
      <c r="H10" s="580" t="s">
        <v>124</v>
      </c>
      <c r="I10" s="581" t="s">
        <v>125</v>
      </c>
      <c r="J10" s="572" t="s">
        <v>126</v>
      </c>
      <c r="K10" s="582" t="s">
        <v>127</v>
      </c>
      <c r="L10" s="583" t="s">
        <v>128</v>
      </c>
      <c r="M10" s="582" t="s">
        <v>129</v>
      </c>
      <c r="N10" s="584" t="s">
        <v>130</v>
      </c>
      <c r="O10" s="601" t="s">
        <v>131</v>
      </c>
      <c r="P10" s="582" t="s">
        <v>132</v>
      </c>
      <c r="Q10" s="585" t="s">
        <v>133</v>
      </c>
      <c r="R10" s="584" t="s">
        <v>134</v>
      </c>
      <c r="S10" s="601" t="s">
        <v>135</v>
      </c>
      <c r="T10" s="389" t="s">
        <v>115</v>
      </c>
      <c r="U10" s="607" t="s">
        <v>141</v>
      </c>
    </row>
    <row r="11" spans="2:21" s="86" customFormat="1" ht="27" customHeight="1" thickBot="1">
      <c r="B11" s="882">
        <v>1</v>
      </c>
      <c r="C11" s="871" t="s">
        <v>84</v>
      </c>
      <c r="D11" s="488" t="s">
        <v>93</v>
      </c>
      <c r="E11" s="295">
        <v>354000</v>
      </c>
      <c r="F11" s="295">
        <v>354000</v>
      </c>
      <c r="G11" s="295">
        <v>354000</v>
      </c>
      <c r="H11" s="432">
        <f>E11+F11+G11</f>
        <v>1062000</v>
      </c>
      <c r="I11" s="295">
        <v>250000</v>
      </c>
      <c r="J11" s="295">
        <v>1047430</v>
      </c>
      <c r="K11" s="295">
        <v>0</v>
      </c>
      <c r="L11" s="430">
        <f>H11+I11+J11+K11</f>
        <v>2359430</v>
      </c>
      <c r="M11" s="295">
        <v>1718000</v>
      </c>
      <c r="N11" s="295">
        <v>0</v>
      </c>
      <c r="O11" s="295">
        <v>0</v>
      </c>
      <c r="P11" s="430">
        <f>M11+N11+O11</f>
        <v>1718000</v>
      </c>
      <c r="Q11" s="295">
        <v>0</v>
      </c>
      <c r="R11" s="295">
        <v>302790</v>
      </c>
      <c r="S11" s="295">
        <v>0</v>
      </c>
      <c r="T11" s="756">
        <f>Q11+R11+S11</f>
        <v>302790</v>
      </c>
      <c r="U11" s="758">
        <f>L11+P11+T11</f>
        <v>4380220</v>
      </c>
    </row>
    <row r="12" spans="2:21" s="87" customFormat="1" ht="13.5" thickBot="1">
      <c r="B12" s="805"/>
      <c r="C12" s="872"/>
      <c r="D12" s="487" t="s">
        <v>5</v>
      </c>
      <c r="E12" s="317">
        <f aca="true" t="shared" si="0" ref="E12:U12">E11</f>
        <v>354000</v>
      </c>
      <c r="F12" s="317">
        <f t="shared" si="0"/>
        <v>354000</v>
      </c>
      <c r="G12" s="317">
        <f t="shared" si="0"/>
        <v>354000</v>
      </c>
      <c r="H12" s="433">
        <f t="shared" si="0"/>
        <v>1062000</v>
      </c>
      <c r="I12" s="317">
        <f t="shared" si="0"/>
        <v>250000</v>
      </c>
      <c r="J12" s="317">
        <f t="shared" si="0"/>
        <v>1047430</v>
      </c>
      <c r="K12" s="317">
        <f t="shared" si="0"/>
        <v>0</v>
      </c>
      <c r="L12" s="499">
        <f t="shared" si="0"/>
        <v>2359430</v>
      </c>
      <c r="M12" s="317">
        <f t="shared" si="0"/>
        <v>1718000</v>
      </c>
      <c r="N12" s="317">
        <f t="shared" si="0"/>
        <v>0</v>
      </c>
      <c r="O12" s="317">
        <f t="shared" si="0"/>
        <v>0</v>
      </c>
      <c r="P12" s="499">
        <f t="shared" si="0"/>
        <v>1718000</v>
      </c>
      <c r="Q12" s="317">
        <f t="shared" si="0"/>
        <v>0</v>
      </c>
      <c r="R12" s="317">
        <f t="shared" si="0"/>
        <v>302790</v>
      </c>
      <c r="S12" s="317">
        <f t="shared" si="0"/>
        <v>0</v>
      </c>
      <c r="T12" s="499">
        <f t="shared" si="0"/>
        <v>302790</v>
      </c>
      <c r="U12" s="437">
        <f t="shared" si="0"/>
        <v>4380220</v>
      </c>
    </row>
    <row r="13" spans="2:21" s="22" customFormat="1" ht="26.25" customHeight="1" thickBot="1">
      <c r="B13" s="883">
        <v>2</v>
      </c>
      <c r="C13" s="871" t="s">
        <v>80</v>
      </c>
      <c r="D13" s="350" t="s">
        <v>92</v>
      </c>
      <c r="E13" s="351">
        <v>450000</v>
      </c>
      <c r="F13" s="351">
        <v>300000</v>
      </c>
      <c r="G13" s="351">
        <v>300000</v>
      </c>
      <c r="H13" s="431">
        <f>E13+F13+G13</f>
        <v>1050000</v>
      </c>
      <c r="I13" s="351">
        <v>200000</v>
      </c>
      <c r="J13" s="351">
        <v>1500000</v>
      </c>
      <c r="K13" s="351">
        <v>0</v>
      </c>
      <c r="L13" s="430">
        <f>H13+I13+J13+K13</f>
        <v>2750000</v>
      </c>
      <c r="M13" s="351">
        <v>510000</v>
      </c>
      <c r="N13" s="351">
        <v>0</v>
      </c>
      <c r="O13" s="351">
        <v>100000</v>
      </c>
      <c r="P13" s="430">
        <f>M13+N13+O13</f>
        <v>610000</v>
      </c>
      <c r="Q13" s="351">
        <v>0</v>
      </c>
      <c r="R13" s="351">
        <v>461460</v>
      </c>
      <c r="S13" s="351">
        <v>0</v>
      </c>
      <c r="T13" s="756">
        <f>Q13+R13+S13</f>
        <v>461460</v>
      </c>
      <c r="U13" s="758">
        <f>L13+P13+T13</f>
        <v>3821460</v>
      </c>
    </row>
    <row r="14" spans="2:21" s="22" customFormat="1" ht="26.25" customHeight="1" thickBot="1">
      <c r="B14" s="884"/>
      <c r="C14" s="875"/>
      <c r="D14" s="352" t="s">
        <v>93</v>
      </c>
      <c r="E14" s="316">
        <v>161000</v>
      </c>
      <c r="F14" s="316">
        <v>180000</v>
      </c>
      <c r="G14" s="316">
        <v>180000</v>
      </c>
      <c r="H14" s="430">
        <f>E14+F14+G14</f>
        <v>521000</v>
      </c>
      <c r="I14" s="316">
        <v>73000</v>
      </c>
      <c r="J14" s="316">
        <v>735000</v>
      </c>
      <c r="K14" s="316">
        <v>0</v>
      </c>
      <c r="L14" s="430">
        <f>H14+I14+J14+K14</f>
        <v>1329000</v>
      </c>
      <c r="M14" s="316">
        <v>255000</v>
      </c>
      <c r="N14" s="316">
        <v>0</v>
      </c>
      <c r="O14" s="316">
        <v>0</v>
      </c>
      <c r="P14" s="430">
        <f>M14+N14+O14</f>
        <v>255000</v>
      </c>
      <c r="Q14" s="316">
        <v>0</v>
      </c>
      <c r="R14" s="316">
        <v>0</v>
      </c>
      <c r="S14" s="316">
        <v>0</v>
      </c>
      <c r="T14" s="756">
        <f>Q14+R14+S14</f>
        <v>0</v>
      </c>
      <c r="U14" s="758">
        <f>L14+P14+T14</f>
        <v>1584000</v>
      </c>
    </row>
    <row r="15" spans="2:21" s="22" customFormat="1" ht="26.25" customHeight="1">
      <c r="B15" s="884"/>
      <c r="C15" s="875"/>
      <c r="D15" s="352" t="s">
        <v>94</v>
      </c>
      <c r="E15" s="316">
        <v>65000</v>
      </c>
      <c r="F15" s="316">
        <v>65000</v>
      </c>
      <c r="G15" s="316">
        <v>65000</v>
      </c>
      <c r="H15" s="430">
        <f>E15+F15+G15</f>
        <v>195000</v>
      </c>
      <c r="I15" s="316">
        <v>32000</v>
      </c>
      <c r="J15" s="316">
        <v>195000</v>
      </c>
      <c r="K15" s="316">
        <v>0</v>
      </c>
      <c r="L15" s="430">
        <f>H15+I15+J15+K15</f>
        <v>422000</v>
      </c>
      <c r="M15" s="316">
        <v>70000</v>
      </c>
      <c r="N15" s="316">
        <v>0</v>
      </c>
      <c r="O15" s="316">
        <v>50990</v>
      </c>
      <c r="P15" s="430">
        <f>M15+N15+O15</f>
        <v>120990</v>
      </c>
      <c r="Q15" s="316">
        <v>0</v>
      </c>
      <c r="R15" s="316">
        <v>70000</v>
      </c>
      <c r="S15" s="316">
        <v>0</v>
      </c>
      <c r="T15" s="756">
        <f>Q15+R15+S15</f>
        <v>70000</v>
      </c>
      <c r="U15" s="758">
        <f>L15+P15+T15</f>
        <v>612990</v>
      </c>
    </row>
    <row r="16" spans="2:21" s="22" customFormat="1" ht="57" customHeight="1" thickBot="1">
      <c r="B16" s="884"/>
      <c r="C16" s="875"/>
      <c r="D16" s="486" t="s">
        <v>95</v>
      </c>
      <c r="E16" s="349">
        <v>30000</v>
      </c>
      <c r="F16" s="349">
        <v>161000</v>
      </c>
      <c r="G16" s="349">
        <v>161000</v>
      </c>
      <c r="H16" s="434">
        <f>E16+F16+G16</f>
        <v>352000</v>
      </c>
      <c r="I16" s="349">
        <v>350000</v>
      </c>
      <c r="J16" s="349">
        <v>1500000</v>
      </c>
      <c r="K16" s="349">
        <v>0</v>
      </c>
      <c r="L16" s="430">
        <f>H16+I16+J16+K16</f>
        <v>2202000</v>
      </c>
      <c r="M16" s="349">
        <v>512790</v>
      </c>
      <c r="N16" s="349">
        <v>0</v>
      </c>
      <c r="O16" s="349">
        <v>0</v>
      </c>
      <c r="P16" s="430">
        <f>M16+N16+O16</f>
        <v>512790</v>
      </c>
      <c r="Q16" s="349">
        <v>0</v>
      </c>
      <c r="R16" s="349">
        <v>0</v>
      </c>
      <c r="S16" s="349">
        <v>0</v>
      </c>
      <c r="T16" s="501">
        <f>Q16+R16+S16</f>
        <v>0</v>
      </c>
      <c r="U16" s="759">
        <f>L16+P16+T16</f>
        <v>2714790</v>
      </c>
    </row>
    <row r="17" spans="2:21" s="22" customFormat="1" ht="13.5" thickBot="1">
      <c r="B17" s="805"/>
      <c r="C17" s="872"/>
      <c r="D17" s="487" t="s">
        <v>5</v>
      </c>
      <c r="E17" s="319">
        <f aca="true" t="shared" si="1" ref="E17:U17">E13+E14+E15+E16</f>
        <v>706000</v>
      </c>
      <c r="F17" s="319">
        <f t="shared" si="1"/>
        <v>706000</v>
      </c>
      <c r="G17" s="319">
        <f t="shared" si="1"/>
        <v>706000</v>
      </c>
      <c r="H17" s="433">
        <f t="shared" si="1"/>
        <v>2118000</v>
      </c>
      <c r="I17" s="319">
        <f t="shared" si="1"/>
        <v>655000</v>
      </c>
      <c r="J17" s="319">
        <f t="shared" si="1"/>
        <v>3930000</v>
      </c>
      <c r="K17" s="319">
        <f t="shared" si="1"/>
        <v>0</v>
      </c>
      <c r="L17" s="499">
        <f t="shared" si="1"/>
        <v>6703000</v>
      </c>
      <c r="M17" s="319">
        <f t="shared" si="1"/>
        <v>1347790</v>
      </c>
      <c r="N17" s="319">
        <f t="shared" si="1"/>
        <v>0</v>
      </c>
      <c r="O17" s="319">
        <f t="shared" si="1"/>
        <v>150990</v>
      </c>
      <c r="P17" s="499">
        <f t="shared" si="1"/>
        <v>1498780</v>
      </c>
      <c r="Q17" s="319">
        <f t="shared" si="1"/>
        <v>0</v>
      </c>
      <c r="R17" s="319">
        <f t="shared" si="1"/>
        <v>531460</v>
      </c>
      <c r="S17" s="319">
        <f t="shared" si="1"/>
        <v>0</v>
      </c>
      <c r="T17" s="499">
        <f t="shared" si="1"/>
        <v>531460</v>
      </c>
      <c r="U17" s="437">
        <f t="shared" si="1"/>
        <v>8733240</v>
      </c>
    </row>
    <row r="18" spans="2:21" s="86" customFormat="1" ht="25.5">
      <c r="B18" s="882">
        <v>3</v>
      </c>
      <c r="C18" s="881" t="s">
        <v>63</v>
      </c>
      <c r="D18" s="350" t="s">
        <v>92</v>
      </c>
      <c r="E18" s="318">
        <v>50000</v>
      </c>
      <c r="F18" s="318">
        <v>40000</v>
      </c>
      <c r="G18" s="318">
        <v>40000</v>
      </c>
      <c r="H18" s="431">
        <f>E18+F18+G18</f>
        <v>130000</v>
      </c>
      <c r="I18" s="318">
        <v>65000</v>
      </c>
      <c r="J18" s="318">
        <v>580000</v>
      </c>
      <c r="K18" s="318">
        <v>0</v>
      </c>
      <c r="L18" s="430">
        <f>H18+I18+J18+K18</f>
        <v>775000</v>
      </c>
      <c r="M18" s="351">
        <v>0</v>
      </c>
      <c r="N18" s="318">
        <v>0</v>
      </c>
      <c r="O18" s="318">
        <v>0</v>
      </c>
      <c r="P18" s="430">
        <f>M18+N18+O18</f>
        <v>0</v>
      </c>
      <c r="Q18" s="318">
        <v>0</v>
      </c>
      <c r="R18" s="318">
        <v>226620</v>
      </c>
      <c r="S18" s="318">
        <v>0</v>
      </c>
      <c r="T18" s="501">
        <f>Q18+R18+S18</f>
        <v>226620</v>
      </c>
      <c r="U18" s="759">
        <f>L18+P18+T18</f>
        <v>1001620</v>
      </c>
    </row>
    <row r="19" spans="2:21" s="86" customFormat="1" ht="25.5">
      <c r="B19" s="804"/>
      <c r="C19" s="873"/>
      <c r="D19" s="352" t="s">
        <v>93</v>
      </c>
      <c r="E19" s="318">
        <v>58000</v>
      </c>
      <c r="F19" s="318">
        <v>40000</v>
      </c>
      <c r="G19" s="318">
        <v>40000</v>
      </c>
      <c r="H19" s="430">
        <f>E19+F19+G19</f>
        <v>138000</v>
      </c>
      <c r="I19" s="318">
        <v>17000</v>
      </c>
      <c r="J19" s="318">
        <v>230000</v>
      </c>
      <c r="K19" s="318">
        <v>0</v>
      </c>
      <c r="L19" s="430">
        <f>H19+I19+J19+K19</f>
        <v>385000</v>
      </c>
      <c r="M19" s="316">
        <v>0</v>
      </c>
      <c r="N19" s="318">
        <v>0</v>
      </c>
      <c r="O19" s="318">
        <v>0</v>
      </c>
      <c r="P19" s="430">
        <f>M19+N19+O19</f>
        <v>0</v>
      </c>
      <c r="Q19" s="318">
        <v>0</v>
      </c>
      <c r="R19" s="318">
        <v>0</v>
      </c>
      <c r="S19" s="318">
        <v>0</v>
      </c>
      <c r="T19" s="501">
        <f>Q19+R19+S19</f>
        <v>0</v>
      </c>
      <c r="U19" s="759">
        <f>L19+P19+T19</f>
        <v>385000</v>
      </c>
    </row>
    <row r="20" spans="2:21" s="86" customFormat="1" ht="12.75">
      <c r="B20" s="804"/>
      <c r="C20" s="873"/>
      <c r="D20" s="352" t="s">
        <v>94</v>
      </c>
      <c r="E20" s="318">
        <v>35000</v>
      </c>
      <c r="F20" s="318">
        <v>35000</v>
      </c>
      <c r="G20" s="318">
        <v>35000</v>
      </c>
      <c r="H20" s="430">
        <f>E20+F20+G20</f>
        <v>105000</v>
      </c>
      <c r="I20" s="318">
        <v>32000</v>
      </c>
      <c r="J20" s="318">
        <v>95000</v>
      </c>
      <c r="K20" s="318">
        <v>0</v>
      </c>
      <c r="L20" s="430">
        <f>H20+I20+J20+K20</f>
        <v>232000</v>
      </c>
      <c r="M20" s="316">
        <v>0</v>
      </c>
      <c r="N20" s="318">
        <v>0</v>
      </c>
      <c r="O20" s="318">
        <v>0</v>
      </c>
      <c r="P20" s="430">
        <f>M20+N20+O20</f>
        <v>0</v>
      </c>
      <c r="Q20" s="318">
        <v>0</v>
      </c>
      <c r="R20" s="318">
        <v>60000</v>
      </c>
      <c r="S20" s="318">
        <v>0</v>
      </c>
      <c r="T20" s="501">
        <f>Q20+R20+S20</f>
        <v>60000</v>
      </c>
      <c r="U20" s="759">
        <f>L20+P20+T20</f>
        <v>292000</v>
      </c>
    </row>
    <row r="21" spans="2:21" s="86" customFormat="1" ht="51.75" thickBot="1">
      <c r="B21" s="804"/>
      <c r="C21" s="874"/>
      <c r="D21" s="486" t="s">
        <v>95</v>
      </c>
      <c r="E21" s="349">
        <v>10000</v>
      </c>
      <c r="F21" s="349">
        <v>38000</v>
      </c>
      <c r="G21" s="349">
        <v>38000</v>
      </c>
      <c r="H21" s="434">
        <f>E21+F21+G21</f>
        <v>86000</v>
      </c>
      <c r="I21" s="349">
        <v>65000</v>
      </c>
      <c r="J21" s="349">
        <v>268160</v>
      </c>
      <c r="K21" s="349">
        <v>0</v>
      </c>
      <c r="L21" s="430">
        <f>H21+I21+J21+K21</f>
        <v>419160</v>
      </c>
      <c r="M21" s="349">
        <v>0</v>
      </c>
      <c r="N21" s="349">
        <v>0</v>
      </c>
      <c r="O21" s="349">
        <v>0</v>
      </c>
      <c r="P21" s="430">
        <f>M21+N21+O21</f>
        <v>0</v>
      </c>
      <c r="Q21" s="349">
        <v>0</v>
      </c>
      <c r="R21" s="349">
        <v>0</v>
      </c>
      <c r="S21" s="349">
        <v>0</v>
      </c>
      <c r="T21" s="757">
        <f>Q21+R21+S21</f>
        <v>0</v>
      </c>
      <c r="U21" s="760">
        <f>L21+P21+T21</f>
        <v>419160</v>
      </c>
    </row>
    <row r="22" spans="2:21" s="87" customFormat="1" ht="13.5" thickBot="1">
      <c r="B22" s="805"/>
      <c r="C22" s="872"/>
      <c r="D22" s="487" t="s">
        <v>5</v>
      </c>
      <c r="E22" s="317">
        <f aca="true" t="shared" si="2" ref="E22:U22">E18+E19+E20+E21</f>
        <v>153000</v>
      </c>
      <c r="F22" s="317">
        <f t="shared" si="2"/>
        <v>153000</v>
      </c>
      <c r="G22" s="317">
        <f t="shared" si="2"/>
        <v>153000</v>
      </c>
      <c r="H22" s="433">
        <f t="shared" si="2"/>
        <v>459000</v>
      </c>
      <c r="I22" s="317">
        <f t="shared" si="2"/>
        <v>179000</v>
      </c>
      <c r="J22" s="317">
        <f t="shared" si="2"/>
        <v>1173160</v>
      </c>
      <c r="K22" s="317">
        <f t="shared" si="2"/>
        <v>0</v>
      </c>
      <c r="L22" s="500">
        <f t="shared" si="2"/>
        <v>1811160</v>
      </c>
      <c r="M22" s="317">
        <f t="shared" si="2"/>
        <v>0</v>
      </c>
      <c r="N22" s="317">
        <f t="shared" si="2"/>
        <v>0</v>
      </c>
      <c r="O22" s="317">
        <f t="shared" si="2"/>
        <v>0</v>
      </c>
      <c r="P22" s="500">
        <f t="shared" si="2"/>
        <v>0</v>
      </c>
      <c r="Q22" s="317">
        <f t="shared" si="2"/>
        <v>0</v>
      </c>
      <c r="R22" s="317">
        <f t="shared" si="2"/>
        <v>286620</v>
      </c>
      <c r="S22" s="317">
        <f t="shared" si="2"/>
        <v>0</v>
      </c>
      <c r="T22" s="500">
        <f t="shared" si="2"/>
        <v>286620</v>
      </c>
      <c r="U22" s="437">
        <f t="shared" si="2"/>
        <v>2097780</v>
      </c>
    </row>
    <row r="23" spans="2:21" s="22" customFormat="1" ht="26.25" thickBot="1">
      <c r="B23" s="883">
        <v>4</v>
      </c>
      <c r="C23" s="876" t="s">
        <v>64</v>
      </c>
      <c r="D23" s="484" t="s">
        <v>93</v>
      </c>
      <c r="E23" s="316">
        <v>346000</v>
      </c>
      <c r="F23" s="316">
        <v>346000</v>
      </c>
      <c r="G23" s="316">
        <v>346000</v>
      </c>
      <c r="H23" s="432">
        <f>E23+F23+G23</f>
        <v>1038000</v>
      </c>
      <c r="I23" s="316">
        <v>400000</v>
      </c>
      <c r="J23" s="316">
        <v>976820</v>
      </c>
      <c r="K23" s="316">
        <v>0</v>
      </c>
      <c r="L23" s="430">
        <f>H23+I23+J23+K23</f>
        <v>2414820</v>
      </c>
      <c r="M23" s="316">
        <v>1382380</v>
      </c>
      <c r="N23" s="316">
        <v>0</v>
      </c>
      <c r="O23" s="316">
        <v>0</v>
      </c>
      <c r="P23" s="430">
        <f>M23+N23+O23</f>
        <v>1382380</v>
      </c>
      <c r="Q23" s="316">
        <v>0</v>
      </c>
      <c r="R23" s="316">
        <v>0</v>
      </c>
      <c r="S23" s="316">
        <v>0</v>
      </c>
      <c r="T23" s="757">
        <f>Q23+R23+S23</f>
        <v>0</v>
      </c>
      <c r="U23" s="760">
        <f>L23+P23+T23</f>
        <v>3797200</v>
      </c>
    </row>
    <row r="24" spans="2:21" s="22" customFormat="1" ht="27.75" customHeight="1" thickBot="1">
      <c r="B24" s="805"/>
      <c r="C24" s="877"/>
      <c r="D24" s="487" t="s">
        <v>5</v>
      </c>
      <c r="E24" s="319">
        <f aca="true" t="shared" si="3" ref="E24:U24">E23</f>
        <v>346000</v>
      </c>
      <c r="F24" s="319">
        <f t="shared" si="3"/>
        <v>346000</v>
      </c>
      <c r="G24" s="319">
        <f t="shared" si="3"/>
        <v>346000</v>
      </c>
      <c r="H24" s="433">
        <f t="shared" si="3"/>
        <v>1038000</v>
      </c>
      <c r="I24" s="319">
        <f t="shared" si="3"/>
        <v>400000</v>
      </c>
      <c r="J24" s="319">
        <f t="shared" si="3"/>
        <v>976820</v>
      </c>
      <c r="K24" s="319">
        <f t="shared" si="3"/>
        <v>0</v>
      </c>
      <c r="L24" s="500">
        <f t="shared" si="3"/>
        <v>2414820</v>
      </c>
      <c r="M24" s="319">
        <f t="shared" si="3"/>
        <v>1382380</v>
      </c>
      <c r="N24" s="319">
        <f t="shared" si="3"/>
        <v>0</v>
      </c>
      <c r="O24" s="319">
        <f t="shared" si="3"/>
        <v>0</v>
      </c>
      <c r="P24" s="500">
        <f t="shared" si="3"/>
        <v>1382380</v>
      </c>
      <c r="Q24" s="319">
        <f t="shared" si="3"/>
        <v>0</v>
      </c>
      <c r="R24" s="319">
        <f t="shared" si="3"/>
        <v>0</v>
      </c>
      <c r="S24" s="319">
        <f t="shared" si="3"/>
        <v>0</v>
      </c>
      <c r="T24" s="500">
        <f t="shared" si="3"/>
        <v>0</v>
      </c>
      <c r="U24" s="437">
        <f t="shared" si="3"/>
        <v>3797200</v>
      </c>
    </row>
    <row r="25" spans="2:21" s="22" customFormat="1" ht="25.5">
      <c r="B25" s="883">
        <v>5</v>
      </c>
      <c r="C25" s="878" t="s">
        <v>65</v>
      </c>
      <c r="D25" s="350" t="s">
        <v>92</v>
      </c>
      <c r="E25" s="316">
        <v>76000</v>
      </c>
      <c r="F25" s="316">
        <v>73000</v>
      </c>
      <c r="G25" s="316">
        <v>73000</v>
      </c>
      <c r="H25" s="431">
        <f>E25+F25+G25</f>
        <v>222000</v>
      </c>
      <c r="I25" s="316">
        <v>70000</v>
      </c>
      <c r="J25" s="316">
        <v>300000</v>
      </c>
      <c r="K25" s="316">
        <v>0</v>
      </c>
      <c r="L25" s="430">
        <f>H25+I25+J25+K25</f>
        <v>592000</v>
      </c>
      <c r="M25" s="316">
        <v>41730</v>
      </c>
      <c r="N25" s="316">
        <v>0</v>
      </c>
      <c r="O25" s="316">
        <v>38040</v>
      </c>
      <c r="P25" s="430">
        <f>M25+N25+O25</f>
        <v>79770</v>
      </c>
      <c r="Q25" s="316">
        <v>0</v>
      </c>
      <c r="R25" s="316">
        <v>253110</v>
      </c>
      <c r="S25" s="316">
        <v>0</v>
      </c>
      <c r="T25" s="757">
        <f>Q25+R25+S25</f>
        <v>253110</v>
      </c>
      <c r="U25" s="760">
        <f>L25+P25+T25</f>
        <v>924880</v>
      </c>
    </row>
    <row r="26" spans="2:21" s="22" customFormat="1" ht="25.5">
      <c r="B26" s="804"/>
      <c r="C26" s="879"/>
      <c r="D26" s="352" t="s">
        <v>93</v>
      </c>
      <c r="E26" s="353">
        <v>3000</v>
      </c>
      <c r="F26" s="353">
        <v>3000</v>
      </c>
      <c r="G26" s="353">
        <v>3000</v>
      </c>
      <c r="H26" s="430">
        <f>E26+F26+G26</f>
        <v>9000</v>
      </c>
      <c r="I26" s="353">
        <v>5000</v>
      </c>
      <c r="J26" s="353">
        <v>0</v>
      </c>
      <c r="K26" s="353">
        <v>0</v>
      </c>
      <c r="L26" s="430">
        <f>H26+I26+J26+K26</f>
        <v>14000</v>
      </c>
      <c r="M26" s="353">
        <v>0</v>
      </c>
      <c r="N26" s="353">
        <v>0</v>
      </c>
      <c r="O26" s="353">
        <v>0</v>
      </c>
      <c r="P26" s="430">
        <f>M26+N26+O26</f>
        <v>0</v>
      </c>
      <c r="Q26" s="353">
        <v>0</v>
      </c>
      <c r="R26" s="353">
        <v>0</v>
      </c>
      <c r="S26" s="353">
        <v>0</v>
      </c>
      <c r="T26" s="757">
        <f>Q26+R26+S26</f>
        <v>0</v>
      </c>
      <c r="U26" s="760">
        <f>L26+P26+T26</f>
        <v>14000</v>
      </c>
    </row>
    <row r="27" spans="2:21" s="22" customFormat="1" ht="51.75" thickBot="1">
      <c r="B27" s="804"/>
      <c r="C27" s="879"/>
      <c r="D27" s="486" t="s">
        <v>95</v>
      </c>
      <c r="E27" s="353">
        <v>8000</v>
      </c>
      <c r="F27" s="353">
        <v>11000</v>
      </c>
      <c r="G27" s="353">
        <v>11000</v>
      </c>
      <c r="H27" s="434">
        <f>E27+F27+G27</f>
        <v>30000</v>
      </c>
      <c r="I27" s="353">
        <v>19000</v>
      </c>
      <c r="J27" s="353">
        <v>300000</v>
      </c>
      <c r="K27" s="353">
        <v>0</v>
      </c>
      <c r="L27" s="430">
        <f>H27+I27+J27+K27</f>
        <v>349000</v>
      </c>
      <c r="M27" s="353">
        <v>41730</v>
      </c>
      <c r="N27" s="353">
        <v>0</v>
      </c>
      <c r="O27" s="353">
        <v>0</v>
      </c>
      <c r="P27" s="430">
        <f>M27+N27+O27</f>
        <v>41730</v>
      </c>
      <c r="Q27" s="353">
        <v>0</v>
      </c>
      <c r="R27" s="353">
        <v>50000</v>
      </c>
      <c r="S27" s="353">
        <v>0</v>
      </c>
      <c r="T27" s="757">
        <f>Q27+R27+S27</f>
        <v>50000</v>
      </c>
      <c r="U27" s="760">
        <f>L27+P27+T27</f>
        <v>440730</v>
      </c>
    </row>
    <row r="28" spans="2:21" s="22" customFormat="1" ht="29.25" customHeight="1" thickBot="1">
      <c r="B28" s="805"/>
      <c r="C28" s="877"/>
      <c r="D28" s="487" t="s">
        <v>5</v>
      </c>
      <c r="E28" s="319">
        <f aca="true" t="shared" si="4" ref="E28:U28">E25+E26+E27</f>
        <v>87000</v>
      </c>
      <c r="F28" s="319">
        <f t="shared" si="4"/>
        <v>87000</v>
      </c>
      <c r="G28" s="319">
        <f t="shared" si="4"/>
        <v>87000</v>
      </c>
      <c r="H28" s="433">
        <f t="shared" si="4"/>
        <v>261000</v>
      </c>
      <c r="I28" s="319">
        <f t="shared" si="4"/>
        <v>94000</v>
      </c>
      <c r="J28" s="319">
        <f t="shared" si="4"/>
        <v>600000</v>
      </c>
      <c r="K28" s="319">
        <f t="shared" si="4"/>
        <v>0</v>
      </c>
      <c r="L28" s="499">
        <f t="shared" si="4"/>
        <v>955000</v>
      </c>
      <c r="M28" s="319">
        <f t="shared" si="4"/>
        <v>83460</v>
      </c>
      <c r="N28" s="319">
        <f t="shared" si="4"/>
        <v>0</v>
      </c>
      <c r="O28" s="319">
        <f t="shared" si="4"/>
        <v>38040</v>
      </c>
      <c r="P28" s="499">
        <f t="shared" si="4"/>
        <v>121500</v>
      </c>
      <c r="Q28" s="319">
        <f t="shared" si="4"/>
        <v>0</v>
      </c>
      <c r="R28" s="319">
        <f t="shared" si="4"/>
        <v>303110</v>
      </c>
      <c r="S28" s="319">
        <f t="shared" si="4"/>
        <v>0</v>
      </c>
      <c r="T28" s="499">
        <f t="shared" si="4"/>
        <v>303110</v>
      </c>
      <c r="U28" s="437">
        <f t="shared" si="4"/>
        <v>1379610</v>
      </c>
    </row>
    <row r="29" spans="2:21" s="86" customFormat="1" ht="25.5">
      <c r="B29" s="882">
        <v>6</v>
      </c>
      <c r="C29" s="871" t="s">
        <v>83</v>
      </c>
      <c r="D29" s="350" t="s">
        <v>92</v>
      </c>
      <c r="E29" s="316">
        <v>85000</v>
      </c>
      <c r="F29" s="316">
        <v>85000</v>
      </c>
      <c r="G29" s="316">
        <v>85000</v>
      </c>
      <c r="H29" s="431">
        <f>E29+F29+G29</f>
        <v>255000</v>
      </c>
      <c r="I29" s="316">
        <v>80000</v>
      </c>
      <c r="J29" s="316">
        <v>296810</v>
      </c>
      <c r="K29" s="316">
        <v>0</v>
      </c>
      <c r="L29" s="430">
        <f>H29+I29+J29+K29</f>
        <v>631810</v>
      </c>
      <c r="M29" s="316">
        <v>0</v>
      </c>
      <c r="N29" s="316">
        <v>0</v>
      </c>
      <c r="O29" s="316">
        <v>0</v>
      </c>
      <c r="P29" s="430">
        <f>M29+N29+O29</f>
        <v>0</v>
      </c>
      <c r="Q29" s="316">
        <v>0</v>
      </c>
      <c r="R29" s="316">
        <v>44000</v>
      </c>
      <c r="S29" s="316">
        <v>0</v>
      </c>
      <c r="T29" s="757">
        <f>Q29+R29+S29</f>
        <v>44000</v>
      </c>
      <c r="U29" s="760">
        <f>L29+P29+T29</f>
        <v>675810</v>
      </c>
    </row>
    <row r="30" spans="2:21" s="86" customFormat="1" ht="30" customHeight="1">
      <c r="B30" s="804"/>
      <c r="C30" s="873"/>
      <c r="D30" s="352" t="s">
        <v>93</v>
      </c>
      <c r="E30" s="316">
        <v>30000</v>
      </c>
      <c r="F30" s="316">
        <v>30000</v>
      </c>
      <c r="G30" s="316">
        <v>30000</v>
      </c>
      <c r="H30" s="430">
        <f>E30+F30+G30</f>
        <v>90000</v>
      </c>
      <c r="I30" s="316">
        <v>30000</v>
      </c>
      <c r="J30" s="316">
        <v>280000</v>
      </c>
      <c r="K30" s="316">
        <v>0</v>
      </c>
      <c r="L30" s="430">
        <f>H30+I30+J30+K30</f>
        <v>400000</v>
      </c>
      <c r="M30" s="316">
        <v>0</v>
      </c>
      <c r="N30" s="316">
        <v>0</v>
      </c>
      <c r="O30" s="316">
        <v>0</v>
      </c>
      <c r="P30" s="430">
        <f>M30+N30+O30</f>
        <v>0</v>
      </c>
      <c r="Q30" s="316">
        <v>0</v>
      </c>
      <c r="R30" s="316">
        <v>32000</v>
      </c>
      <c r="S30" s="316">
        <v>0</v>
      </c>
      <c r="T30" s="757">
        <f>Q30+R30+S30</f>
        <v>32000</v>
      </c>
      <c r="U30" s="760">
        <f>L30+P30+T30</f>
        <v>432000</v>
      </c>
    </row>
    <row r="31" spans="2:21" s="86" customFormat="1" ht="51" customHeight="1" thickBot="1">
      <c r="B31" s="804"/>
      <c r="C31" s="874"/>
      <c r="D31" s="486" t="s">
        <v>95</v>
      </c>
      <c r="E31" s="353">
        <v>3000</v>
      </c>
      <c r="F31" s="353">
        <v>3000</v>
      </c>
      <c r="G31" s="353">
        <v>3000</v>
      </c>
      <c r="H31" s="434">
        <f>E31+F31+G31</f>
        <v>9000</v>
      </c>
      <c r="I31" s="353">
        <v>50000</v>
      </c>
      <c r="J31" s="353">
        <v>250000</v>
      </c>
      <c r="K31" s="353">
        <v>0</v>
      </c>
      <c r="L31" s="430">
        <f>H31+I31+J31+K31</f>
        <v>309000</v>
      </c>
      <c r="M31" s="353">
        <v>0</v>
      </c>
      <c r="N31" s="353">
        <v>0</v>
      </c>
      <c r="O31" s="353">
        <v>0</v>
      </c>
      <c r="P31" s="430">
        <f>M31+N31+O31</f>
        <v>0</v>
      </c>
      <c r="Q31" s="353">
        <v>0</v>
      </c>
      <c r="R31" s="353">
        <v>28260</v>
      </c>
      <c r="S31" s="353">
        <v>0</v>
      </c>
      <c r="T31" s="757">
        <f>Q31+R31+S31</f>
        <v>28260</v>
      </c>
      <c r="U31" s="760">
        <f>L31+P31+T31</f>
        <v>337260</v>
      </c>
    </row>
    <row r="32" spans="2:21" s="87" customFormat="1" ht="13.5" thickBot="1">
      <c r="B32" s="805"/>
      <c r="C32" s="872"/>
      <c r="D32" s="485" t="s">
        <v>5</v>
      </c>
      <c r="E32" s="438">
        <f aca="true" t="shared" si="5" ref="E32:U32">E29+E30+E31</f>
        <v>118000</v>
      </c>
      <c r="F32" s="438">
        <f t="shared" si="5"/>
        <v>118000</v>
      </c>
      <c r="G32" s="438">
        <f t="shared" si="5"/>
        <v>118000</v>
      </c>
      <c r="H32" s="437">
        <f t="shared" si="5"/>
        <v>354000</v>
      </c>
      <c r="I32" s="438">
        <f t="shared" si="5"/>
        <v>160000</v>
      </c>
      <c r="J32" s="438">
        <f t="shared" si="5"/>
        <v>826810</v>
      </c>
      <c r="K32" s="438">
        <f t="shared" si="5"/>
        <v>0</v>
      </c>
      <c r="L32" s="499">
        <f t="shared" si="5"/>
        <v>1340810</v>
      </c>
      <c r="M32" s="438">
        <f t="shared" si="5"/>
        <v>0</v>
      </c>
      <c r="N32" s="438">
        <f t="shared" si="5"/>
        <v>0</v>
      </c>
      <c r="O32" s="438">
        <f t="shared" si="5"/>
        <v>0</v>
      </c>
      <c r="P32" s="499">
        <f t="shared" si="5"/>
        <v>0</v>
      </c>
      <c r="Q32" s="438">
        <f t="shared" si="5"/>
        <v>0</v>
      </c>
      <c r="R32" s="438">
        <f t="shared" si="5"/>
        <v>104260</v>
      </c>
      <c r="S32" s="438">
        <f t="shared" si="5"/>
        <v>0</v>
      </c>
      <c r="T32" s="499">
        <f t="shared" si="5"/>
        <v>104260</v>
      </c>
      <c r="U32" s="437">
        <f t="shared" si="5"/>
        <v>1445070</v>
      </c>
    </row>
    <row r="33" spans="2:21" s="86" customFormat="1" ht="26.25" thickBot="1">
      <c r="B33" s="882">
        <v>7</v>
      </c>
      <c r="C33" s="871" t="s">
        <v>81</v>
      </c>
      <c r="D33" s="345" t="s">
        <v>86</v>
      </c>
      <c r="E33" s="316">
        <v>0</v>
      </c>
      <c r="F33" s="316">
        <v>0</v>
      </c>
      <c r="G33" s="316">
        <v>0</v>
      </c>
      <c r="H33" s="431">
        <f>E33+F33+G33</f>
        <v>0</v>
      </c>
      <c r="I33" s="316">
        <v>0</v>
      </c>
      <c r="J33" s="316">
        <v>600000</v>
      </c>
      <c r="K33" s="316">
        <v>0</v>
      </c>
      <c r="L33" s="430">
        <f>H33+I33+J33+K33</f>
        <v>600000</v>
      </c>
      <c r="M33" s="316">
        <v>0</v>
      </c>
      <c r="N33" s="316">
        <v>479440</v>
      </c>
      <c r="O33" s="316">
        <v>0</v>
      </c>
      <c r="P33" s="430">
        <f>M33+N33+O33</f>
        <v>479440</v>
      </c>
      <c r="Q33" s="316">
        <v>0</v>
      </c>
      <c r="R33" s="316">
        <v>0</v>
      </c>
      <c r="S33" s="316">
        <v>0</v>
      </c>
      <c r="T33" s="757">
        <f>Q33+R33+S33</f>
        <v>0</v>
      </c>
      <c r="U33" s="760">
        <f>L33+P33+T33</f>
        <v>1079440</v>
      </c>
    </row>
    <row r="34" spans="2:21" s="86" customFormat="1" ht="25.5">
      <c r="B34" s="885"/>
      <c r="C34" s="875"/>
      <c r="D34" s="621" t="s">
        <v>92</v>
      </c>
      <c r="E34" s="353">
        <v>0</v>
      </c>
      <c r="F34" s="353">
        <v>0</v>
      </c>
      <c r="G34" s="353">
        <v>0</v>
      </c>
      <c r="H34" s="432">
        <f>E34+F34+G34</f>
        <v>0</v>
      </c>
      <c r="I34" s="353">
        <v>0</v>
      </c>
      <c r="J34" s="353">
        <v>0</v>
      </c>
      <c r="K34" s="353">
        <v>0</v>
      </c>
      <c r="L34" s="430">
        <f>H34+I34+J34+K34</f>
        <v>0</v>
      </c>
      <c r="M34" s="353">
        <v>184600</v>
      </c>
      <c r="N34" s="353">
        <v>0</v>
      </c>
      <c r="O34" s="353"/>
      <c r="P34" s="430">
        <f>M34+N34+O34</f>
        <v>184600</v>
      </c>
      <c r="Q34" s="353">
        <v>0</v>
      </c>
      <c r="R34" s="353">
        <v>0</v>
      </c>
      <c r="S34" s="353">
        <v>0</v>
      </c>
      <c r="T34" s="757">
        <f>Q34+R34+S34</f>
        <v>0</v>
      </c>
      <c r="U34" s="760">
        <f>L34+P34+T34</f>
        <v>184600</v>
      </c>
    </row>
    <row r="35" spans="2:21" s="86" customFormat="1" ht="26.25" thickBot="1">
      <c r="B35" s="804"/>
      <c r="C35" s="875"/>
      <c r="D35" s="484" t="s">
        <v>93</v>
      </c>
      <c r="E35" s="353">
        <v>0</v>
      </c>
      <c r="F35" s="353">
        <v>0</v>
      </c>
      <c r="G35" s="353">
        <v>0</v>
      </c>
      <c r="H35" s="434">
        <f>E35+F35+G35</f>
        <v>0</v>
      </c>
      <c r="I35" s="353">
        <v>0</v>
      </c>
      <c r="J35" s="353">
        <v>5650</v>
      </c>
      <c r="K35" s="353">
        <v>0</v>
      </c>
      <c r="L35" s="430">
        <f>H35+I35+J35+K35</f>
        <v>5650</v>
      </c>
      <c r="M35" s="353">
        <v>0</v>
      </c>
      <c r="N35" s="353">
        <v>0</v>
      </c>
      <c r="O35" s="353">
        <v>0</v>
      </c>
      <c r="P35" s="430">
        <f>M35+N35+O35</f>
        <v>0</v>
      </c>
      <c r="Q35" s="353">
        <v>0</v>
      </c>
      <c r="R35" s="353">
        <v>0</v>
      </c>
      <c r="S35" s="353">
        <v>0</v>
      </c>
      <c r="T35" s="757">
        <f>Q35+R35+S35</f>
        <v>0</v>
      </c>
      <c r="U35" s="760">
        <f>L35+P35+T35</f>
        <v>5650</v>
      </c>
    </row>
    <row r="36" spans="2:21" s="87" customFormat="1" ht="25.5" customHeight="1" thickBot="1">
      <c r="B36" s="805"/>
      <c r="C36" s="872"/>
      <c r="D36" s="485" t="s">
        <v>5</v>
      </c>
      <c r="E36" s="499">
        <f aca="true" t="shared" si="6" ref="E36:U36">E33+E34+E35</f>
        <v>0</v>
      </c>
      <c r="F36" s="499">
        <f t="shared" si="6"/>
        <v>0</v>
      </c>
      <c r="G36" s="499">
        <f t="shared" si="6"/>
        <v>0</v>
      </c>
      <c r="H36" s="499">
        <f t="shared" si="6"/>
        <v>0</v>
      </c>
      <c r="I36" s="499">
        <f t="shared" si="6"/>
        <v>0</v>
      </c>
      <c r="J36" s="499">
        <f t="shared" si="6"/>
        <v>605650</v>
      </c>
      <c r="K36" s="499">
        <f t="shared" si="6"/>
        <v>0</v>
      </c>
      <c r="L36" s="499">
        <f t="shared" si="6"/>
        <v>605650</v>
      </c>
      <c r="M36" s="499">
        <f t="shared" si="6"/>
        <v>184600</v>
      </c>
      <c r="N36" s="499">
        <f t="shared" si="6"/>
        <v>479440</v>
      </c>
      <c r="O36" s="499">
        <f t="shared" si="6"/>
        <v>0</v>
      </c>
      <c r="P36" s="499">
        <f t="shared" si="6"/>
        <v>664040</v>
      </c>
      <c r="Q36" s="499">
        <f t="shared" si="6"/>
        <v>0</v>
      </c>
      <c r="R36" s="499">
        <f t="shared" si="6"/>
        <v>0</v>
      </c>
      <c r="S36" s="499">
        <f t="shared" si="6"/>
        <v>0</v>
      </c>
      <c r="T36" s="499">
        <f t="shared" si="6"/>
        <v>0</v>
      </c>
      <c r="U36" s="437">
        <f t="shared" si="6"/>
        <v>1269690</v>
      </c>
    </row>
    <row r="37" spans="2:21" s="22" customFormat="1" ht="31.5" customHeight="1">
      <c r="B37" s="883">
        <v>8</v>
      </c>
      <c r="C37" s="876" t="s">
        <v>66</v>
      </c>
      <c r="D37" s="350" t="s">
        <v>92</v>
      </c>
      <c r="E37" s="316">
        <v>0</v>
      </c>
      <c r="F37" s="316">
        <v>0</v>
      </c>
      <c r="G37" s="316">
        <v>0</v>
      </c>
      <c r="H37" s="435">
        <v>0</v>
      </c>
      <c r="I37" s="316">
        <v>0</v>
      </c>
      <c r="J37" s="316">
        <v>0</v>
      </c>
      <c r="K37" s="316">
        <v>0</v>
      </c>
      <c r="L37" s="430">
        <f>H37+I37+J37+K37</f>
        <v>0</v>
      </c>
      <c r="M37" s="316">
        <v>0</v>
      </c>
      <c r="N37" s="316">
        <v>0</v>
      </c>
      <c r="O37" s="316">
        <v>0</v>
      </c>
      <c r="P37" s="430">
        <f>M37+N37+O37</f>
        <v>0</v>
      </c>
      <c r="Q37" s="316">
        <v>0</v>
      </c>
      <c r="R37" s="316">
        <v>0</v>
      </c>
      <c r="S37" s="316">
        <v>0</v>
      </c>
      <c r="T37" s="757">
        <f>Q37+R37+S37</f>
        <v>0</v>
      </c>
      <c r="U37" s="760">
        <f>L37+P37+T37</f>
        <v>0</v>
      </c>
    </row>
    <row r="38" spans="2:21" s="22" customFormat="1" ht="29.25" customHeight="1" thickBot="1">
      <c r="B38" s="804"/>
      <c r="C38" s="880"/>
      <c r="D38" s="484" t="s">
        <v>93</v>
      </c>
      <c r="E38" s="316">
        <v>0</v>
      </c>
      <c r="F38" s="316">
        <v>0</v>
      </c>
      <c r="G38" s="316">
        <v>0</v>
      </c>
      <c r="H38" s="436">
        <v>0</v>
      </c>
      <c r="I38" s="316">
        <v>0</v>
      </c>
      <c r="J38" s="316">
        <v>0</v>
      </c>
      <c r="K38" s="316">
        <v>0</v>
      </c>
      <c r="L38" s="430">
        <f>H38+I38+J38+K38</f>
        <v>0</v>
      </c>
      <c r="M38" s="316">
        <v>0</v>
      </c>
      <c r="N38" s="316">
        <v>0</v>
      </c>
      <c r="O38" s="316">
        <v>0</v>
      </c>
      <c r="P38" s="430">
        <f>M38+N38+O38</f>
        <v>0</v>
      </c>
      <c r="Q38" s="316">
        <v>0</v>
      </c>
      <c r="R38" s="316">
        <v>0</v>
      </c>
      <c r="S38" s="316">
        <v>0</v>
      </c>
      <c r="T38" s="757">
        <f>Q38+R38+S38</f>
        <v>0</v>
      </c>
      <c r="U38" s="760">
        <f>L38+P38+T38</f>
        <v>0</v>
      </c>
    </row>
    <row r="39" spans="2:21" s="22" customFormat="1" ht="13.5" thickBot="1">
      <c r="B39" s="805"/>
      <c r="C39" s="877"/>
      <c r="D39" s="428" t="s">
        <v>5</v>
      </c>
      <c r="E39" s="319">
        <f aca="true" t="shared" si="7" ref="E39:U39">E37+E38</f>
        <v>0</v>
      </c>
      <c r="F39" s="319">
        <f t="shared" si="7"/>
        <v>0</v>
      </c>
      <c r="G39" s="319">
        <f t="shared" si="7"/>
        <v>0</v>
      </c>
      <c r="H39" s="433">
        <f t="shared" si="7"/>
        <v>0</v>
      </c>
      <c r="I39" s="319">
        <f t="shared" si="7"/>
        <v>0</v>
      </c>
      <c r="J39" s="319">
        <f t="shared" si="7"/>
        <v>0</v>
      </c>
      <c r="K39" s="319">
        <f t="shared" si="7"/>
        <v>0</v>
      </c>
      <c r="L39" s="499">
        <f t="shared" si="7"/>
        <v>0</v>
      </c>
      <c r="M39" s="319">
        <f t="shared" si="7"/>
        <v>0</v>
      </c>
      <c r="N39" s="319">
        <f t="shared" si="7"/>
        <v>0</v>
      </c>
      <c r="O39" s="319">
        <f t="shared" si="7"/>
        <v>0</v>
      </c>
      <c r="P39" s="499">
        <f t="shared" si="7"/>
        <v>0</v>
      </c>
      <c r="Q39" s="319">
        <f t="shared" si="7"/>
        <v>0</v>
      </c>
      <c r="R39" s="319">
        <f t="shared" si="7"/>
        <v>0</v>
      </c>
      <c r="S39" s="319">
        <f t="shared" si="7"/>
        <v>0</v>
      </c>
      <c r="T39" s="499">
        <f t="shared" si="7"/>
        <v>0</v>
      </c>
      <c r="U39" s="437">
        <f t="shared" si="7"/>
        <v>0</v>
      </c>
    </row>
    <row r="40" spans="2:21" s="86" customFormat="1" ht="25.5">
      <c r="B40" s="882">
        <v>9</v>
      </c>
      <c r="C40" s="871" t="s">
        <v>2</v>
      </c>
      <c r="D40" s="350" t="s">
        <v>92</v>
      </c>
      <c r="E40" s="318">
        <v>1000</v>
      </c>
      <c r="F40" s="318">
        <v>1000</v>
      </c>
      <c r="G40" s="318">
        <v>1000</v>
      </c>
      <c r="H40" s="431">
        <f>E40+F40+G40</f>
        <v>3000</v>
      </c>
      <c r="I40" s="318">
        <v>2000</v>
      </c>
      <c r="J40" s="318">
        <v>5130</v>
      </c>
      <c r="K40" s="318">
        <v>0</v>
      </c>
      <c r="L40" s="430">
        <f>H40+I40+J40+K40</f>
        <v>10130</v>
      </c>
      <c r="M40" s="318">
        <v>0</v>
      </c>
      <c r="N40" s="318">
        <v>0</v>
      </c>
      <c r="O40" s="318">
        <v>0</v>
      </c>
      <c r="P40" s="430">
        <f>M40+N40+O40</f>
        <v>0</v>
      </c>
      <c r="Q40" s="318">
        <v>0</v>
      </c>
      <c r="R40" s="318">
        <v>2050</v>
      </c>
      <c r="S40" s="318">
        <v>0</v>
      </c>
      <c r="T40" s="757">
        <f>Q40+R40+S40</f>
        <v>2050</v>
      </c>
      <c r="U40" s="760">
        <f>L40+P40+T40</f>
        <v>12180</v>
      </c>
    </row>
    <row r="41" spans="2:21" s="86" customFormat="1" ht="26.25" thickBot="1">
      <c r="B41" s="804"/>
      <c r="C41" s="873"/>
      <c r="D41" s="484" t="s">
        <v>93</v>
      </c>
      <c r="E41" s="318">
        <v>10000</v>
      </c>
      <c r="F41" s="318">
        <v>10000</v>
      </c>
      <c r="G41" s="318">
        <v>10000</v>
      </c>
      <c r="H41" s="434">
        <f>E41+F41+G41</f>
        <v>30000</v>
      </c>
      <c r="I41" s="318">
        <v>35000</v>
      </c>
      <c r="J41" s="318">
        <v>70000</v>
      </c>
      <c r="K41" s="318">
        <v>0</v>
      </c>
      <c r="L41" s="434">
        <f>H41+I41+J41+K41</f>
        <v>135000</v>
      </c>
      <c r="M41" s="318">
        <v>0</v>
      </c>
      <c r="N41" s="318">
        <v>0</v>
      </c>
      <c r="O41" s="318">
        <v>0</v>
      </c>
      <c r="P41" s="434">
        <f>M41+N41+O41</f>
        <v>0</v>
      </c>
      <c r="Q41" s="318">
        <v>0</v>
      </c>
      <c r="R41" s="318">
        <v>10000</v>
      </c>
      <c r="S41" s="318">
        <v>0</v>
      </c>
      <c r="T41" s="757">
        <f>Q41+R41+S41</f>
        <v>10000</v>
      </c>
      <c r="U41" s="760">
        <f>L41+P41+T41</f>
        <v>145000</v>
      </c>
    </row>
    <row r="42" spans="2:21" s="22" customFormat="1" ht="13.5" thickBot="1">
      <c r="B42" s="805"/>
      <c r="C42" s="872"/>
      <c r="D42" s="487" t="s">
        <v>5</v>
      </c>
      <c r="E42" s="317">
        <f aca="true" t="shared" si="8" ref="E42:U42">E40+E41</f>
        <v>11000</v>
      </c>
      <c r="F42" s="317">
        <f t="shared" si="8"/>
        <v>11000</v>
      </c>
      <c r="G42" s="317">
        <f t="shared" si="8"/>
        <v>11000</v>
      </c>
      <c r="H42" s="437">
        <f t="shared" si="8"/>
        <v>33000</v>
      </c>
      <c r="I42" s="438">
        <f t="shared" si="8"/>
        <v>37000</v>
      </c>
      <c r="J42" s="502">
        <f t="shared" si="8"/>
        <v>75130</v>
      </c>
      <c r="K42" s="433">
        <f t="shared" si="8"/>
        <v>0</v>
      </c>
      <c r="L42" s="563">
        <f t="shared" si="8"/>
        <v>145130</v>
      </c>
      <c r="M42" s="563">
        <f t="shared" si="8"/>
        <v>0</v>
      </c>
      <c r="N42" s="563">
        <f t="shared" si="8"/>
        <v>0</v>
      </c>
      <c r="O42" s="563">
        <f t="shared" si="8"/>
        <v>0</v>
      </c>
      <c r="P42" s="563">
        <f t="shared" si="8"/>
        <v>0</v>
      </c>
      <c r="Q42" s="500">
        <f t="shared" si="8"/>
        <v>0</v>
      </c>
      <c r="R42" s="500">
        <f t="shared" si="8"/>
        <v>12050</v>
      </c>
      <c r="S42" s="500">
        <f t="shared" si="8"/>
        <v>0</v>
      </c>
      <c r="T42" s="500">
        <f t="shared" si="8"/>
        <v>12050</v>
      </c>
      <c r="U42" s="437">
        <f t="shared" si="8"/>
        <v>157180</v>
      </c>
    </row>
    <row r="43" spans="2:21" s="22" customFormat="1" ht="13.5" thickBot="1">
      <c r="B43" s="203"/>
      <c r="C43" s="203"/>
      <c r="D43" s="483" t="s">
        <v>7</v>
      </c>
      <c r="E43" s="328">
        <f aca="true" t="shared" si="9" ref="E43:U43">E12+E17+E22+E24+E28+E32+E36+E39+E42</f>
        <v>1775000</v>
      </c>
      <c r="F43" s="328">
        <f t="shared" si="9"/>
        <v>1775000</v>
      </c>
      <c r="G43" s="328">
        <f t="shared" si="9"/>
        <v>1775000</v>
      </c>
      <c r="H43" s="328">
        <f t="shared" si="9"/>
        <v>5325000</v>
      </c>
      <c r="I43" s="328">
        <f t="shared" si="9"/>
        <v>1775000</v>
      </c>
      <c r="J43" s="384">
        <f t="shared" si="9"/>
        <v>9235000</v>
      </c>
      <c r="K43" s="384">
        <f t="shared" si="9"/>
        <v>0</v>
      </c>
      <c r="L43" s="564">
        <f t="shared" si="9"/>
        <v>16335000</v>
      </c>
      <c r="M43" s="474">
        <f t="shared" si="9"/>
        <v>4716230</v>
      </c>
      <c r="N43" s="474">
        <f t="shared" si="9"/>
        <v>479440</v>
      </c>
      <c r="O43" s="474">
        <f t="shared" si="9"/>
        <v>189030</v>
      </c>
      <c r="P43" s="474">
        <f t="shared" si="9"/>
        <v>5384700</v>
      </c>
      <c r="Q43" s="474">
        <f t="shared" si="9"/>
        <v>0</v>
      </c>
      <c r="R43" s="474">
        <f t="shared" si="9"/>
        <v>1540290</v>
      </c>
      <c r="S43" s="474">
        <f t="shared" si="9"/>
        <v>0</v>
      </c>
      <c r="T43" s="474">
        <f t="shared" si="9"/>
        <v>1540290</v>
      </c>
      <c r="U43" s="473">
        <f t="shared" si="9"/>
        <v>23259990</v>
      </c>
    </row>
    <row r="44" spans="2:4" s="19" customFormat="1" ht="12.75" customHeight="1">
      <c r="B44" s="836"/>
      <c r="C44" s="836"/>
      <c r="D44" s="836"/>
    </row>
    <row r="45" spans="2:4" s="19" customFormat="1" ht="12.75" customHeight="1">
      <c r="B45" s="239"/>
      <c r="C45" s="239"/>
      <c r="D45" s="145"/>
    </row>
    <row r="46" spans="2:12" s="8" customFormat="1" ht="12.75">
      <c r="B46" s="24"/>
      <c r="C46" s="23"/>
      <c r="D46" s="145"/>
      <c r="L46" s="14"/>
    </row>
    <row r="47" spans="2:4" s="31" customFormat="1" ht="12.75">
      <c r="B47" s="134"/>
      <c r="C47" s="134"/>
      <c r="D47" s="145"/>
    </row>
    <row r="48" spans="2:4" s="148" customFormat="1" ht="12.75">
      <c r="B48" s="24"/>
      <c r="C48" s="24"/>
      <c r="D48" s="145"/>
    </row>
    <row r="49" spans="2:3" s="131" customFormat="1" ht="12.75">
      <c r="B49" s="20"/>
      <c r="C49" s="132"/>
    </row>
    <row r="50" spans="3:5" s="36" customFormat="1" ht="12.75">
      <c r="C50" s="65"/>
      <c r="E50" s="58"/>
    </row>
    <row r="51" spans="3:5" s="36" customFormat="1" ht="12.75">
      <c r="C51" s="65"/>
      <c r="D51" s="18"/>
      <c r="E51" s="58"/>
    </row>
    <row r="52" spans="1:5" s="23" customFormat="1" ht="12.75">
      <c r="A52" s="14"/>
      <c r="B52" s="60"/>
      <c r="C52" s="54"/>
      <c r="E52" s="24"/>
    </row>
    <row r="53" spans="3:4" ht="12.75">
      <c r="C53" s="18"/>
      <c r="D53" s="36"/>
    </row>
    <row r="54" spans="3:5" s="50" customFormat="1" ht="12.75">
      <c r="C54" s="64"/>
      <c r="E54" s="54"/>
    </row>
  </sheetData>
  <sheetProtection selectLockedCells="1" selectUnlockedCells="1"/>
  <mergeCells count="19">
    <mergeCell ref="B11:B12"/>
    <mergeCell ref="B13:B17"/>
    <mergeCell ref="B18:B22"/>
    <mergeCell ref="B23:B24"/>
    <mergeCell ref="B40:B42"/>
    <mergeCell ref="B25:B28"/>
    <mergeCell ref="B29:B32"/>
    <mergeCell ref="B33:B36"/>
    <mergeCell ref="B37:B39"/>
    <mergeCell ref="B44:D44"/>
    <mergeCell ref="C11:C12"/>
    <mergeCell ref="C29:C32"/>
    <mergeCell ref="C40:C42"/>
    <mergeCell ref="C13:C17"/>
    <mergeCell ref="C23:C24"/>
    <mergeCell ref="C25:C28"/>
    <mergeCell ref="C37:C39"/>
    <mergeCell ref="C18:C22"/>
    <mergeCell ref="C33:C36"/>
  </mergeCells>
  <printOptions/>
  <pageMargins left="0.15748031496063" right="0.196850393700787" top="0.236220472440945" bottom="0.354330708661417" header="0.236220472440945" footer="0.15748031496063"/>
  <pageSetup horizontalDpi="300" verticalDpi="3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R12" sqref="R12"/>
    </sheetView>
  </sheetViews>
  <sheetFormatPr defaultColWidth="26.8515625" defaultRowHeight="12.75"/>
  <cols>
    <col min="1" max="1" width="3.421875" style="5" customWidth="1"/>
    <col min="2" max="2" width="4.28125" style="5" customWidth="1"/>
    <col min="3" max="3" width="37.57421875" style="5" customWidth="1"/>
    <col min="4" max="5" width="12.57421875" style="5" customWidth="1"/>
    <col min="6" max="6" width="13.00390625" style="5" customWidth="1"/>
    <col min="7" max="7" width="12.421875" style="5" customWidth="1"/>
    <col min="8" max="8" width="14.28125" style="5" customWidth="1"/>
    <col min="9" max="9" width="11.8515625" style="5" customWidth="1"/>
    <col min="10" max="10" width="11.57421875" style="5" customWidth="1"/>
    <col min="11" max="11" width="13.7109375" style="5" customWidth="1"/>
    <col min="12" max="13" width="11.8515625" style="5" customWidth="1"/>
    <col min="14" max="14" width="11.7109375" style="5" customWidth="1"/>
    <col min="15" max="15" width="12.7109375" style="5" customWidth="1"/>
    <col min="16" max="16" width="11.7109375" style="5" customWidth="1"/>
    <col min="17" max="17" width="11.421875" style="5" customWidth="1"/>
    <col min="18" max="18" width="10.8515625" style="5" customWidth="1"/>
    <col min="19" max="19" width="11.57421875" style="5" customWidth="1"/>
    <col min="20" max="20" width="13.7109375" style="5" customWidth="1"/>
    <col min="21" max="72" width="9.140625" style="5" customWidth="1"/>
    <col min="73" max="16384" width="26.8515625" style="5" customWidth="1"/>
  </cols>
  <sheetData>
    <row r="1" spans="2:5" s="8" customFormat="1" ht="12.75">
      <c r="B1" s="25"/>
      <c r="E1" s="70"/>
    </row>
    <row r="2" spans="2:4" s="8" customFormat="1" ht="12.75">
      <c r="B2" s="25"/>
      <c r="D2" s="235"/>
    </row>
    <row r="3" spans="2:4" s="8" customFormat="1" ht="12.75">
      <c r="B3" s="25"/>
      <c r="D3" s="235"/>
    </row>
    <row r="4" spans="2:4" s="8" customFormat="1" ht="12.75">
      <c r="B4" s="25"/>
      <c r="D4" s="235"/>
    </row>
    <row r="5" ht="12.75" customHeight="1"/>
    <row r="6" ht="12.75">
      <c r="C6" s="200" t="s">
        <v>152</v>
      </c>
    </row>
    <row r="7" ht="12.75">
      <c r="B7" s="2"/>
    </row>
    <row r="8" spans="2:3" ht="12.75">
      <c r="B8" s="2"/>
      <c r="C8" s="2"/>
    </row>
    <row r="9" spans="3:9" ht="13.5" thickBot="1">
      <c r="C9" s="2"/>
      <c r="I9" s="5" t="s">
        <v>85</v>
      </c>
    </row>
    <row r="10" spans="2:20" s="2" customFormat="1" ht="56.25" customHeight="1" thickBot="1">
      <c r="B10" s="120" t="s">
        <v>11</v>
      </c>
      <c r="C10" s="118" t="s">
        <v>6</v>
      </c>
      <c r="D10" s="283" t="s">
        <v>121</v>
      </c>
      <c r="E10" s="283" t="s">
        <v>122</v>
      </c>
      <c r="F10" s="579" t="s">
        <v>123</v>
      </c>
      <c r="G10" s="580" t="s">
        <v>124</v>
      </c>
      <c r="H10" s="581" t="s">
        <v>125</v>
      </c>
      <c r="I10" s="572" t="s">
        <v>126</v>
      </c>
      <c r="J10" s="582" t="s">
        <v>127</v>
      </c>
      <c r="K10" s="583" t="s">
        <v>128</v>
      </c>
      <c r="L10" s="582" t="s">
        <v>129</v>
      </c>
      <c r="M10" s="584" t="s">
        <v>130</v>
      </c>
      <c r="N10" s="601" t="s">
        <v>131</v>
      </c>
      <c r="O10" s="582" t="s">
        <v>132</v>
      </c>
      <c r="P10" s="585" t="s">
        <v>133</v>
      </c>
      <c r="Q10" s="584" t="s">
        <v>134</v>
      </c>
      <c r="R10" s="601" t="s">
        <v>135</v>
      </c>
      <c r="S10" s="389" t="s">
        <v>115</v>
      </c>
      <c r="T10" s="607" t="s">
        <v>141</v>
      </c>
    </row>
    <row r="11" spans="2:20" s="84" customFormat="1" ht="25.5" customHeight="1" thickBot="1">
      <c r="B11" s="170">
        <v>1</v>
      </c>
      <c r="C11" s="345" t="s">
        <v>86</v>
      </c>
      <c r="D11" s="612">
        <v>1392000</v>
      </c>
      <c r="E11" s="612">
        <v>1392000</v>
      </c>
      <c r="F11" s="613">
        <v>1468000</v>
      </c>
      <c r="G11" s="427">
        <f>D11+E11+F11</f>
        <v>4252000</v>
      </c>
      <c r="H11" s="427">
        <v>1148000</v>
      </c>
      <c r="I11" s="614">
        <v>4160330</v>
      </c>
      <c r="J11" s="615">
        <v>0</v>
      </c>
      <c r="K11" s="616">
        <f>G11+H11+I11+J11</f>
        <v>9560330</v>
      </c>
      <c r="L11" s="616">
        <v>5022260</v>
      </c>
      <c r="M11" s="616">
        <v>0</v>
      </c>
      <c r="N11" s="616">
        <v>0</v>
      </c>
      <c r="O11" s="616">
        <f>L11+M11+N11</f>
        <v>5022260</v>
      </c>
      <c r="P11" s="617">
        <v>301280</v>
      </c>
      <c r="Q11" s="618">
        <v>301650</v>
      </c>
      <c r="R11" s="618">
        <v>385160</v>
      </c>
      <c r="S11" s="618">
        <f>P11+Q11+R11</f>
        <v>988090</v>
      </c>
      <c r="T11" s="619">
        <f>K11+O11+S11</f>
        <v>15570680</v>
      </c>
    </row>
    <row r="12" spans="2:20" s="7" customFormat="1" ht="17.25" customHeight="1" thickBot="1">
      <c r="B12" s="231"/>
      <c r="C12" s="229" t="s">
        <v>5</v>
      </c>
      <c r="D12" s="96">
        <f aca="true" t="shared" si="0" ref="D12:I12">SUM(D11:D11)</f>
        <v>1392000</v>
      </c>
      <c r="E12" s="96">
        <f t="shared" si="0"/>
        <v>1392000</v>
      </c>
      <c r="F12" s="96">
        <f t="shared" si="0"/>
        <v>1468000</v>
      </c>
      <c r="G12" s="428">
        <f t="shared" si="0"/>
        <v>4252000</v>
      </c>
      <c r="H12" s="96">
        <f t="shared" si="0"/>
        <v>1148000</v>
      </c>
      <c r="I12" s="172">
        <f t="shared" si="0"/>
        <v>4160330</v>
      </c>
      <c r="J12" s="549">
        <f aca="true" t="shared" si="1" ref="J12:T12">J11</f>
        <v>0</v>
      </c>
      <c r="K12" s="556">
        <f t="shared" si="1"/>
        <v>9560330</v>
      </c>
      <c r="L12" s="556">
        <f t="shared" si="1"/>
        <v>5022260</v>
      </c>
      <c r="M12" s="556">
        <f t="shared" si="1"/>
        <v>0</v>
      </c>
      <c r="N12" s="556">
        <f t="shared" si="1"/>
        <v>0</v>
      </c>
      <c r="O12" s="556">
        <f t="shared" si="1"/>
        <v>5022260</v>
      </c>
      <c r="P12" s="556">
        <f t="shared" si="1"/>
        <v>301280</v>
      </c>
      <c r="Q12" s="556">
        <f t="shared" si="1"/>
        <v>301650</v>
      </c>
      <c r="R12" s="556">
        <f t="shared" si="1"/>
        <v>385160</v>
      </c>
      <c r="S12" s="556">
        <f t="shared" si="1"/>
        <v>988090</v>
      </c>
      <c r="T12" s="556">
        <f t="shared" si="1"/>
        <v>15570680</v>
      </c>
    </row>
    <row r="13" spans="2:3" s="7" customFormat="1" ht="17.25" customHeight="1">
      <c r="B13" s="4"/>
      <c r="C13" s="4"/>
    </row>
    <row r="14" spans="2:3" s="19" customFormat="1" ht="12.75" customHeight="1">
      <c r="B14" s="836"/>
      <c r="C14" s="836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3" s="31" customFormat="1" ht="12.75">
      <c r="B17" s="134"/>
      <c r="C17" s="134"/>
    </row>
    <row r="18" spans="2:3" s="148" customFormat="1" ht="12.75">
      <c r="B18" s="24"/>
      <c r="C18" s="24"/>
    </row>
    <row r="19" spans="2:3" s="148" customFormat="1" ht="12.75">
      <c r="B19" s="24"/>
      <c r="C19" s="24"/>
    </row>
    <row r="20" spans="2:3" s="148" customFormat="1" ht="12.75">
      <c r="B20" s="24"/>
      <c r="C20" s="24"/>
    </row>
    <row r="21" s="36" customFormat="1" ht="12.75">
      <c r="C21" s="65"/>
    </row>
    <row r="22" s="18" customFormat="1" ht="12.75"/>
    <row r="23" spans="1:3" s="23" customFormat="1" ht="12.75">
      <c r="A23" s="14"/>
      <c r="B23" s="60"/>
      <c r="C23" s="54"/>
    </row>
    <row r="24" spans="1:3" s="15" customFormat="1" ht="12.75">
      <c r="A24" s="13"/>
      <c r="B24" s="60"/>
      <c r="C24" s="36"/>
    </row>
    <row r="25" spans="1:3" s="50" customFormat="1" ht="12.75">
      <c r="A25" s="23"/>
      <c r="B25" s="60"/>
      <c r="C25" s="60"/>
    </row>
    <row r="26" spans="1:2" s="50" customFormat="1" ht="12.75">
      <c r="A26" s="23"/>
      <c r="B26" s="60"/>
    </row>
    <row r="27" s="82" customFormat="1" ht="12.75">
      <c r="C27" s="83"/>
    </row>
    <row r="28" s="23" customFormat="1" ht="12.75">
      <c r="B28" s="12"/>
    </row>
    <row r="29" spans="2:3" s="15" customFormat="1" ht="12.75">
      <c r="B29" s="110"/>
      <c r="C29" s="12"/>
    </row>
    <row r="30" s="50" customFormat="1" ht="12.75">
      <c r="B30" s="64"/>
    </row>
    <row r="31" s="60" customFormat="1" ht="12.75"/>
  </sheetData>
  <sheetProtection selectLockedCells="1" selectUnlockedCells="1"/>
  <mergeCells count="1">
    <mergeCell ref="B14:C14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U27"/>
  <sheetViews>
    <sheetView zoomScalePageLayoutView="0" workbookViewId="0" topLeftCell="A1">
      <selection activeCell="M43" sqref="M43"/>
    </sheetView>
  </sheetViews>
  <sheetFormatPr defaultColWidth="9.140625" defaultRowHeight="12.75"/>
  <cols>
    <col min="1" max="1" width="2.57421875" style="22" customWidth="1"/>
    <col min="2" max="2" width="4.421875" style="22" customWidth="1"/>
    <col min="3" max="3" width="16.140625" style="22" customWidth="1"/>
    <col min="4" max="4" width="25.8515625" style="22" customWidth="1"/>
    <col min="5" max="5" width="10.57421875" style="22" customWidth="1"/>
    <col min="6" max="6" width="10.7109375" style="22" customWidth="1"/>
    <col min="7" max="7" width="13.00390625" style="22" customWidth="1"/>
    <col min="8" max="8" width="11.7109375" style="22" customWidth="1"/>
    <col min="9" max="9" width="11.421875" style="22" customWidth="1"/>
    <col min="10" max="11" width="9.140625" style="22" customWidth="1"/>
    <col min="12" max="12" width="11.00390625" style="22" customWidth="1"/>
    <col min="13" max="14" width="9.140625" style="22" customWidth="1"/>
    <col min="15" max="15" width="10.28125" style="22" customWidth="1"/>
    <col min="16" max="16" width="10.57421875" style="22" customWidth="1"/>
    <col min="17" max="18" width="9.140625" style="22" customWidth="1"/>
    <col min="19" max="19" width="11.421875" style="22" customWidth="1"/>
    <col min="20" max="20" width="13.28125" style="22" customWidth="1"/>
    <col min="21" max="21" width="10.8515625" style="22" customWidth="1"/>
    <col min="22" max="16384" width="9.140625" style="22" customWidth="1"/>
  </cols>
  <sheetData>
    <row r="4" s="15" customFormat="1" ht="12.75"/>
    <row r="5" s="32" customFormat="1" ht="12.75"/>
    <row r="6" s="31" customFormat="1" ht="12.75"/>
    <row r="7" s="8" customFormat="1" ht="12.75">
      <c r="C7" s="17" t="s">
        <v>153</v>
      </c>
    </row>
    <row r="8" s="8" customFormat="1" ht="12.75">
      <c r="C8" s="9"/>
    </row>
    <row r="9" spans="4:10" s="8" customFormat="1" ht="13.5" thickBot="1">
      <c r="D9" s="9"/>
      <c r="E9" s="290"/>
      <c r="I9" s="290"/>
      <c r="J9" s="290" t="s">
        <v>85</v>
      </c>
    </row>
    <row r="10" spans="2:21" ht="39" thickBot="1">
      <c r="B10" s="337" t="s">
        <v>11</v>
      </c>
      <c r="C10" s="336" t="s">
        <v>0</v>
      </c>
      <c r="D10" s="233" t="s">
        <v>1</v>
      </c>
      <c r="E10" s="283" t="s">
        <v>121</v>
      </c>
      <c r="F10" s="283" t="s">
        <v>122</v>
      </c>
      <c r="G10" s="579" t="s">
        <v>123</v>
      </c>
      <c r="H10" s="580" t="s">
        <v>124</v>
      </c>
      <c r="I10" s="581" t="s">
        <v>125</v>
      </c>
      <c r="J10" s="572" t="s">
        <v>126</v>
      </c>
      <c r="K10" s="582" t="s">
        <v>127</v>
      </c>
      <c r="L10" s="583" t="s">
        <v>128</v>
      </c>
      <c r="M10" s="582" t="s">
        <v>129</v>
      </c>
      <c r="N10" s="584" t="s">
        <v>130</v>
      </c>
      <c r="O10" s="601" t="s">
        <v>131</v>
      </c>
      <c r="P10" s="582" t="s">
        <v>132</v>
      </c>
      <c r="Q10" s="585" t="s">
        <v>133</v>
      </c>
      <c r="R10" s="584" t="s">
        <v>134</v>
      </c>
      <c r="S10" s="601" t="s">
        <v>135</v>
      </c>
      <c r="T10" s="389" t="s">
        <v>115</v>
      </c>
      <c r="U10" s="607" t="s">
        <v>141</v>
      </c>
    </row>
    <row r="11" spans="2:21" ht="26.25" thickBot="1">
      <c r="B11" s="620">
        <v>1</v>
      </c>
      <c r="C11" s="568" t="s">
        <v>39</v>
      </c>
      <c r="D11" s="621" t="s">
        <v>92</v>
      </c>
      <c r="E11" s="622">
        <v>30000</v>
      </c>
      <c r="F11" s="622">
        <v>30000</v>
      </c>
      <c r="G11" s="623">
        <v>15000</v>
      </c>
      <c r="H11" s="624">
        <f>E11+F11+G11</f>
        <v>75000</v>
      </c>
      <c r="I11" s="625">
        <v>25000</v>
      </c>
      <c r="J11" s="626">
        <v>21000</v>
      </c>
      <c r="K11" s="545">
        <v>0</v>
      </c>
      <c r="L11" s="545">
        <f>H11+I11+J11+K11</f>
        <v>121000</v>
      </c>
      <c r="M11" s="545">
        <v>28000</v>
      </c>
      <c r="N11" s="545">
        <v>0</v>
      </c>
      <c r="O11" s="545">
        <v>0</v>
      </c>
      <c r="P11" s="546">
        <f>M11+N11+O11</f>
        <v>28000</v>
      </c>
      <c r="Q11" s="627">
        <v>0</v>
      </c>
      <c r="R11" s="628">
        <v>0</v>
      </c>
      <c r="S11" s="628">
        <v>0</v>
      </c>
      <c r="T11" s="546">
        <f>Q11+R11+S11</f>
        <v>0</v>
      </c>
      <c r="U11" s="625">
        <f>L11+P11+T11</f>
        <v>149000</v>
      </c>
    </row>
    <row r="12" spans="2:21" ht="24.75" customHeight="1" thickBot="1">
      <c r="B12" s="165"/>
      <c r="C12" s="158"/>
      <c r="D12" s="49" t="s">
        <v>5</v>
      </c>
      <c r="E12" s="320">
        <f aca="true" t="shared" si="0" ref="E12:J12">E11</f>
        <v>30000</v>
      </c>
      <c r="F12" s="320">
        <f t="shared" si="0"/>
        <v>30000</v>
      </c>
      <c r="G12" s="425">
        <f t="shared" si="0"/>
        <v>15000</v>
      </c>
      <c r="H12" s="426">
        <f t="shared" si="0"/>
        <v>75000</v>
      </c>
      <c r="I12" s="293">
        <f t="shared" si="0"/>
        <v>25000</v>
      </c>
      <c r="J12" s="490">
        <f t="shared" si="0"/>
        <v>21000</v>
      </c>
      <c r="K12" s="547">
        <f aca="true" t="shared" si="1" ref="K12:U12">K11</f>
        <v>0</v>
      </c>
      <c r="L12" s="547">
        <f t="shared" si="1"/>
        <v>121000</v>
      </c>
      <c r="M12" s="547">
        <f t="shared" si="1"/>
        <v>28000</v>
      </c>
      <c r="N12" s="547">
        <f t="shared" si="1"/>
        <v>0</v>
      </c>
      <c r="O12" s="547">
        <f t="shared" si="1"/>
        <v>0</v>
      </c>
      <c r="P12" s="548">
        <f t="shared" si="1"/>
        <v>28000</v>
      </c>
      <c r="Q12" s="549">
        <f t="shared" si="1"/>
        <v>0</v>
      </c>
      <c r="R12" s="550">
        <f t="shared" si="1"/>
        <v>0</v>
      </c>
      <c r="S12" s="550">
        <f t="shared" si="1"/>
        <v>0</v>
      </c>
      <c r="T12" s="550">
        <f t="shared" si="1"/>
        <v>0</v>
      </c>
      <c r="U12" s="549">
        <f t="shared" si="1"/>
        <v>149000</v>
      </c>
    </row>
    <row r="13" spans="2:4" ht="12.75">
      <c r="B13" s="87"/>
      <c r="C13" s="7"/>
      <c r="D13" s="7"/>
    </row>
    <row r="14" spans="2:4" s="19" customFormat="1" ht="12.75" customHeight="1">
      <c r="B14" s="836"/>
      <c r="C14" s="836"/>
      <c r="D14" s="145"/>
    </row>
    <row r="15" spans="2:4" s="19" customFormat="1" ht="12.75" customHeight="1">
      <c r="B15" s="239"/>
      <c r="C15" s="239"/>
      <c r="D15" s="145"/>
    </row>
    <row r="16" spans="2:4" s="8" customFormat="1" ht="12.75">
      <c r="B16" s="24"/>
      <c r="C16" s="23"/>
      <c r="D16" s="145"/>
    </row>
    <row r="17" spans="2:5" s="31" customFormat="1" ht="12.75">
      <c r="B17" s="134"/>
      <c r="C17" s="134"/>
      <c r="D17" s="145"/>
      <c r="E17" s="279"/>
    </row>
    <row r="18" spans="2:5" s="148" customFormat="1" ht="12.75">
      <c r="B18" s="24"/>
      <c r="C18" s="24"/>
      <c r="D18" s="145"/>
      <c r="E18" s="279"/>
    </row>
    <row r="19" spans="1:4" s="23" customFormat="1" ht="12.75">
      <c r="A19" s="20"/>
      <c r="B19" s="53"/>
      <c r="C19" s="20"/>
      <c r="D19" s="132"/>
    </row>
    <row r="20" spans="1:4" s="23" customFormat="1" ht="12.75">
      <c r="A20" s="14"/>
      <c r="B20" s="53"/>
      <c r="C20" s="14"/>
      <c r="D20" s="128"/>
    </row>
    <row r="21" spans="1:3" s="23" customFormat="1" ht="12.75">
      <c r="A21" s="14"/>
      <c r="B21" s="60"/>
      <c r="C21" s="54"/>
    </row>
    <row r="22" spans="1:4" s="15" customFormat="1" ht="12.75">
      <c r="A22" s="13"/>
      <c r="B22" s="60"/>
      <c r="C22" s="36"/>
      <c r="D22" s="58"/>
    </row>
    <row r="23" spans="1:4" s="50" customFormat="1" ht="12.75">
      <c r="A23" s="23"/>
      <c r="B23" s="60"/>
      <c r="C23" s="60"/>
      <c r="D23" s="60"/>
    </row>
    <row r="24" spans="2:4" s="15" customFormat="1" ht="12.75">
      <c r="B24" s="13"/>
      <c r="C24" s="60"/>
      <c r="D24" s="60"/>
    </row>
    <row r="25" spans="2:4" s="50" customFormat="1" ht="12.75">
      <c r="B25" s="23"/>
      <c r="C25" s="60"/>
      <c r="D25" s="18"/>
    </row>
    <row r="26" s="82" customFormat="1" ht="12.75">
      <c r="D26" s="83"/>
    </row>
    <row r="27" s="82" customFormat="1" ht="12.75">
      <c r="D27" s="83"/>
    </row>
  </sheetData>
  <sheetProtection selectLockedCells="1" selectUnlockedCells="1"/>
  <mergeCells count="1">
    <mergeCell ref="B14:C14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1"/>
  </sheetPr>
  <dimension ref="A5:U984"/>
  <sheetViews>
    <sheetView tabSelected="1" zoomScale="90" zoomScaleNormal="90" zoomScalePageLayoutView="0" workbookViewId="0" topLeftCell="C1">
      <selection activeCell="F4" sqref="F4"/>
    </sheetView>
  </sheetViews>
  <sheetFormatPr defaultColWidth="9.140625" defaultRowHeight="12.75"/>
  <cols>
    <col min="1" max="1" width="0.42578125" style="196" customWidth="1"/>
    <col min="2" max="2" width="4.8515625" style="196" customWidth="1"/>
    <col min="3" max="3" width="28.00390625" style="269" customWidth="1"/>
    <col min="4" max="4" width="37.57421875" style="220" customWidth="1"/>
    <col min="5" max="5" width="13.8515625" style="213" customWidth="1"/>
    <col min="6" max="6" width="12.7109375" style="297" customWidth="1"/>
    <col min="7" max="7" width="13.28125" style="196" customWidth="1"/>
    <col min="8" max="8" width="14.28125" style="196" customWidth="1"/>
    <col min="9" max="9" width="13.28125" style="196" customWidth="1"/>
    <col min="10" max="10" width="13.57421875" style="220" customWidth="1"/>
    <col min="11" max="11" width="12.28125" style="220" customWidth="1"/>
    <col min="12" max="12" width="15.140625" style="196" customWidth="1"/>
    <col min="13" max="13" width="14.140625" style="196" customWidth="1"/>
    <col min="14" max="14" width="12.57421875" style="220" customWidth="1"/>
    <col min="15" max="15" width="12.28125" style="196" customWidth="1"/>
    <col min="16" max="16" width="14.57421875" style="196" customWidth="1"/>
    <col min="17" max="17" width="13.57421875" style="196" customWidth="1"/>
    <col min="18" max="19" width="12.57421875" style="196" bestFit="1" customWidth="1"/>
    <col min="20" max="20" width="14.7109375" style="196" customWidth="1"/>
    <col min="21" max="21" width="15.00390625" style="220" customWidth="1"/>
    <col min="22" max="16384" width="9.140625" style="196" customWidth="1"/>
  </cols>
  <sheetData>
    <row r="1" s="22" customFormat="1" ht="12.75"/>
    <row r="2" s="22" customFormat="1" ht="12.75"/>
    <row r="3" s="22" customFormat="1" ht="12.75"/>
    <row r="4" s="15" customFormat="1" ht="12.75"/>
    <row r="5" spans="1:4" ht="12.75">
      <c r="A5" s="195"/>
      <c r="B5" s="195"/>
      <c r="C5" s="267"/>
      <c r="D5" s="216"/>
    </row>
    <row r="6" spans="1:4" ht="12.75" customHeight="1">
      <c r="A6" s="195"/>
      <c r="B6" s="195"/>
      <c r="C6" s="267"/>
      <c r="D6" s="216"/>
    </row>
    <row r="7" spans="1:3" ht="12.75">
      <c r="A7" s="199"/>
      <c r="B7" s="199"/>
      <c r="C7" s="217" t="s">
        <v>154</v>
      </c>
    </row>
    <row r="8" spans="1:17" ht="15.75" customHeight="1" thickBot="1">
      <c r="A8" s="198"/>
      <c r="B8" s="198"/>
      <c r="C8" s="218"/>
      <c r="D8" s="218"/>
      <c r="J8" s="290"/>
      <c r="Q8" s="498" t="s">
        <v>85</v>
      </c>
    </row>
    <row r="9" spans="1:21" s="220" customFormat="1" ht="46.5" customHeight="1" thickBot="1">
      <c r="A9" s="646"/>
      <c r="B9" s="647" t="s">
        <v>11</v>
      </c>
      <c r="C9" s="268" t="s">
        <v>0</v>
      </c>
      <c r="D9" s="262" t="s">
        <v>1</v>
      </c>
      <c r="E9" s="283" t="s">
        <v>121</v>
      </c>
      <c r="F9" s="283" t="s">
        <v>122</v>
      </c>
      <c r="G9" s="579" t="s">
        <v>123</v>
      </c>
      <c r="H9" s="580" t="s">
        <v>124</v>
      </c>
      <c r="I9" s="581" t="s">
        <v>125</v>
      </c>
      <c r="J9" s="686" t="s">
        <v>126</v>
      </c>
      <c r="K9" s="582" t="s">
        <v>127</v>
      </c>
      <c r="L9" s="583" t="s">
        <v>128</v>
      </c>
      <c r="M9" s="582" t="s">
        <v>129</v>
      </c>
      <c r="N9" s="584" t="s">
        <v>130</v>
      </c>
      <c r="O9" s="601" t="s">
        <v>131</v>
      </c>
      <c r="P9" s="582" t="s">
        <v>132</v>
      </c>
      <c r="Q9" s="585" t="s">
        <v>133</v>
      </c>
      <c r="R9" s="584" t="s">
        <v>134</v>
      </c>
      <c r="S9" s="601" t="s">
        <v>135</v>
      </c>
      <c r="T9" s="389" t="s">
        <v>115</v>
      </c>
      <c r="U9" s="607" t="s">
        <v>141</v>
      </c>
    </row>
    <row r="10" spans="1:21" s="220" customFormat="1" ht="32.25" customHeight="1" thickBot="1">
      <c r="A10" s="648"/>
      <c r="B10" s="893">
        <v>1</v>
      </c>
      <c r="C10" s="894" t="s">
        <v>3</v>
      </c>
      <c r="D10" s="449" t="s">
        <v>86</v>
      </c>
      <c r="E10" s="656">
        <v>29388.58</v>
      </c>
      <c r="F10" s="656">
        <v>84141.19</v>
      </c>
      <c r="G10" s="656">
        <v>31741.5</v>
      </c>
      <c r="H10" s="657">
        <f aca="true" t="shared" si="0" ref="H10:H17">E10+F10+G10</f>
        <v>145271.27000000002</v>
      </c>
      <c r="I10" s="656">
        <v>157925.74</v>
      </c>
      <c r="J10" s="656">
        <v>0</v>
      </c>
      <c r="K10" s="656">
        <v>319983.13</v>
      </c>
      <c r="L10" s="408">
        <f>H10+I10+J10+K10</f>
        <v>623180.14</v>
      </c>
      <c r="M10" s="656">
        <v>25886.74</v>
      </c>
      <c r="N10" s="656">
        <v>0</v>
      </c>
      <c r="O10" s="656">
        <v>12941.03</v>
      </c>
      <c r="P10" s="524">
        <f>M10+N10+O10</f>
        <v>38827.770000000004</v>
      </c>
      <c r="Q10" s="656">
        <v>644421.21</v>
      </c>
      <c r="R10" s="656">
        <v>0</v>
      </c>
      <c r="S10" s="656">
        <v>1675570.88</v>
      </c>
      <c r="T10" s="658">
        <f>Q10+R10+S10</f>
        <v>2319992.09</v>
      </c>
      <c r="U10" s="761">
        <f>L10+P10+T10</f>
        <v>2982000</v>
      </c>
    </row>
    <row r="11" spans="1:21" s="220" customFormat="1" ht="13.5" thickBot="1">
      <c r="A11" s="649"/>
      <c r="B11" s="892"/>
      <c r="C11" s="895"/>
      <c r="D11" s="491" t="s">
        <v>5</v>
      </c>
      <c r="E11" s="659">
        <f>E10</f>
        <v>29388.58</v>
      </c>
      <c r="F11" s="660">
        <f>F10</f>
        <v>84141.19</v>
      </c>
      <c r="G11" s="660">
        <f>G10</f>
        <v>31741.5</v>
      </c>
      <c r="H11" s="661">
        <f t="shared" si="0"/>
        <v>145271.27000000002</v>
      </c>
      <c r="I11" s="660">
        <f aca="true" t="shared" si="1" ref="I11:U11">I10</f>
        <v>157925.74</v>
      </c>
      <c r="J11" s="660">
        <f t="shared" si="1"/>
        <v>0</v>
      </c>
      <c r="K11" s="660">
        <f t="shared" si="1"/>
        <v>319983.13</v>
      </c>
      <c r="L11" s="662">
        <f t="shared" si="1"/>
        <v>623180.14</v>
      </c>
      <c r="M11" s="660">
        <f t="shared" si="1"/>
        <v>25886.74</v>
      </c>
      <c r="N11" s="660">
        <f t="shared" si="1"/>
        <v>0</v>
      </c>
      <c r="O11" s="660">
        <f t="shared" si="1"/>
        <v>12941.03</v>
      </c>
      <c r="P11" s="663">
        <f t="shared" si="1"/>
        <v>38827.770000000004</v>
      </c>
      <c r="Q11" s="660">
        <f t="shared" si="1"/>
        <v>644421.21</v>
      </c>
      <c r="R11" s="660">
        <f t="shared" si="1"/>
        <v>0</v>
      </c>
      <c r="S11" s="660">
        <f t="shared" si="1"/>
        <v>1675570.88</v>
      </c>
      <c r="T11" s="663">
        <f t="shared" si="1"/>
        <v>2319992.09</v>
      </c>
      <c r="U11" s="491">
        <f t="shared" si="1"/>
        <v>2982000</v>
      </c>
    </row>
    <row r="12" spans="1:21" s="220" customFormat="1" ht="34.5" customHeight="1" thickBot="1">
      <c r="A12" s="648"/>
      <c r="B12" s="897">
        <v>2</v>
      </c>
      <c r="C12" s="900" t="s">
        <v>4</v>
      </c>
      <c r="D12" s="650" t="s">
        <v>86</v>
      </c>
      <c r="E12" s="664">
        <v>58777.16</v>
      </c>
      <c r="F12" s="656">
        <v>84141.19</v>
      </c>
      <c r="G12" s="656">
        <v>31741.5</v>
      </c>
      <c r="H12" s="665">
        <f t="shared" si="0"/>
        <v>174659.85</v>
      </c>
      <c r="I12" s="656">
        <v>33841.23</v>
      </c>
      <c r="J12" s="656">
        <v>33978.73</v>
      </c>
      <c r="K12" s="656">
        <v>127993.25</v>
      </c>
      <c r="L12" s="408">
        <f>H12+I12+J12+K12</f>
        <v>370473.06000000006</v>
      </c>
      <c r="M12" s="656">
        <v>77660.21</v>
      </c>
      <c r="N12" s="656">
        <v>208444.83</v>
      </c>
      <c r="O12" s="656">
        <v>26352.72</v>
      </c>
      <c r="P12" s="524">
        <f>M12+N12+O12</f>
        <v>312457.76</v>
      </c>
      <c r="Q12" s="656">
        <v>387412.05</v>
      </c>
      <c r="R12" s="656">
        <v>1720657.13</v>
      </c>
      <c r="S12" s="656">
        <v>0</v>
      </c>
      <c r="T12" s="658">
        <f>Q12+R12+S12</f>
        <v>2108069.1799999997</v>
      </c>
      <c r="U12" s="761">
        <f>L12+P12+T12</f>
        <v>2791000</v>
      </c>
    </row>
    <row r="13" spans="1:21" s="220" customFormat="1" ht="13.5" thickBot="1">
      <c r="A13" s="649"/>
      <c r="B13" s="898"/>
      <c r="C13" s="905"/>
      <c r="D13" s="492" t="s">
        <v>5</v>
      </c>
      <c r="E13" s="660">
        <f>E12</f>
        <v>58777.16</v>
      </c>
      <c r="F13" s="660">
        <f>F12</f>
        <v>84141.19</v>
      </c>
      <c r="G13" s="660">
        <f>G12</f>
        <v>31741.5</v>
      </c>
      <c r="H13" s="661">
        <f t="shared" si="0"/>
        <v>174659.85</v>
      </c>
      <c r="I13" s="660">
        <f aca="true" t="shared" si="2" ref="I13:U13">I12</f>
        <v>33841.23</v>
      </c>
      <c r="J13" s="660">
        <f t="shared" si="2"/>
        <v>33978.73</v>
      </c>
      <c r="K13" s="660">
        <f t="shared" si="2"/>
        <v>127993.25</v>
      </c>
      <c r="L13" s="662">
        <f t="shared" si="2"/>
        <v>370473.06000000006</v>
      </c>
      <c r="M13" s="660">
        <f t="shared" si="2"/>
        <v>77660.21</v>
      </c>
      <c r="N13" s="660">
        <f t="shared" si="2"/>
        <v>208444.83</v>
      </c>
      <c r="O13" s="660">
        <f t="shared" si="2"/>
        <v>26352.72</v>
      </c>
      <c r="P13" s="663">
        <f t="shared" si="2"/>
        <v>312457.76</v>
      </c>
      <c r="Q13" s="660">
        <f t="shared" si="2"/>
        <v>387412.05</v>
      </c>
      <c r="R13" s="660">
        <f t="shared" si="2"/>
        <v>1720657.13</v>
      </c>
      <c r="S13" s="660">
        <f t="shared" si="2"/>
        <v>0</v>
      </c>
      <c r="T13" s="663">
        <f t="shared" si="2"/>
        <v>2108069.1799999997</v>
      </c>
      <c r="U13" s="491">
        <f t="shared" si="2"/>
        <v>2791000</v>
      </c>
    </row>
    <row r="14" spans="1:21" s="220" customFormat="1" ht="26.25" thickBot="1">
      <c r="A14" s="648"/>
      <c r="B14" s="897">
        <v>3</v>
      </c>
      <c r="C14" s="900" t="s">
        <v>12</v>
      </c>
      <c r="D14" s="192" t="s">
        <v>93</v>
      </c>
      <c r="E14" s="656">
        <v>1000</v>
      </c>
      <c r="F14" s="656">
        <v>1000</v>
      </c>
      <c r="G14" s="656">
        <v>2000</v>
      </c>
      <c r="H14" s="666">
        <f t="shared" si="0"/>
        <v>4000</v>
      </c>
      <c r="I14" s="656">
        <v>2000</v>
      </c>
      <c r="J14" s="656">
        <v>3000</v>
      </c>
      <c r="K14" s="656">
        <v>0</v>
      </c>
      <c r="L14" s="667">
        <f>H14+I14+J14+K14</f>
        <v>9000</v>
      </c>
      <c r="M14" s="656">
        <v>3000</v>
      </c>
      <c r="N14" s="656">
        <v>0</v>
      </c>
      <c r="O14" s="656">
        <v>0</v>
      </c>
      <c r="P14" s="668">
        <f>M14+N14+O14</f>
        <v>3000</v>
      </c>
      <c r="Q14" s="656">
        <v>0</v>
      </c>
      <c r="R14" s="656">
        <v>2080</v>
      </c>
      <c r="S14" s="656">
        <v>0</v>
      </c>
      <c r="T14" s="658">
        <f>Q14+R14+S14</f>
        <v>2080</v>
      </c>
      <c r="U14" s="761">
        <f>L14+P14+T14</f>
        <v>14080</v>
      </c>
    </row>
    <row r="15" spans="1:21" s="220" customFormat="1" ht="39" thickBot="1">
      <c r="A15" s="648"/>
      <c r="B15" s="899"/>
      <c r="C15" s="904"/>
      <c r="D15" s="651" t="s">
        <v>96</v>
      </c>
      <c r="E15" s="669">
        <v>349000</v>
      </c>
      <c r="F15" s="669">
        <v>349000</v>
      </c>
      <c r="G15" s="669">
        <v>0</v>
      </c>
      <c r="H15" s="670">
        <f t="shared" si="0"/>
        <v>698000</v>
      </c>
      <c r="I15" s="669">
        <v>349000</v>
      </c>
      <c r="J15" s="669">
        <v>630000</v>
      </c>
      <c r="K15" s="669">
        <v>0</v>
      </c>
      <c r="L15" s="671">
        <f>H15+I15+J15+K15</f>
        <v>1677000</v>
      </c>
      <c r="M15" s="669">
        <v>371000</v>
      </c>
      <c r="N15" s="669">
        <v>0</v>
      </c>
      <c r="O15" s="669">
        <v>0</v>
      </c>
      <c r="P15" s="672">
        <f>M15+N15+O15</f>
        <v>371000</v>
      </c>
      <c r="Q15" s="669">
        <v>0</v>
      </c>
      <c r="R15" s="669">
        <v>205090</v>
      </c>
      <c r="S15" s="669">
        <v>0</v>
      </c>
      <c r="T15" s="658">
        <f>Q15+R15+S15</f>
        <v>205090</v>
      </c>
      <c r="U15" s="761">
        <f>L15+P15+T15</f>
        <v>2253090</v>
      </c>
    </row>
    <row r="16" spans="1:21" s="220" customFormat="1" ht="17.25" customHeight="1" thickBot="1">
      <c r="A16" s="649"/>
      <c r="B16" s="898"/>
      <c r="C16" s="905"/>
      <c r="D16" s="491" t="s">
        <v>5</v>
      </c>
      <c r="E16" s="673">
        <f>E14+E15</f>
        <v>350000</v>
      </c>
      <c r="F16" s="674">
        <f>F14+F15</f>
        <v>350000</v>
      </c>
      <c r="G16" s="674">
        <f>G14+G15</f>
        <v>2000</v>
      </c>
      <c r="H16" s="661">
        <f t="shared" si="0"/>
        <v>702000</v>
      </c>
      <c r="I16" s="674">
        <f aca="true" t="shared" si="3" ref="I16:U16">I14+I15</f>
        <v>351000</v>
      </c>
      <c r="J16" s="674">
        <f t="shared" si="3"/>
        <v>633000</v>
      </c>
      <c r="K16" s="674">
        <f t="shared" si="3"/>
        <v>0</v>
      </c>
      <c r="L16" s="663">
        <f t="shared" si="3"/>
        <v>1686000</v>
      </c>
      <c r="M16" s="674">
        <f t="shared" si="3"/>
        <v>374000</v>
      </c>
      <c r="N16" s="674">
        <f t="shared" si="3"/>
        <v>0</v>
      </c>
      <c r="O16" s="674">
        <f t="shared" si="3"/>
        <v>0</v>
      </c>
      <c r="P16" s="663">
        <f t="shared" si="3"/>
        <v>374000</v>
      </c>
      <c r="Q16" s="674">
        <f t="shared" si="3"/>
        <v>0</v>
      </c>
      <c r="R16" s="674">
        <f t="shared" si="3"/>
        <v>207170</v>
      </c>
      <c r="S16" s="674">
        <f t="shared" si="3"/>
        <v>0</v>
      </c>
      <c r="T16" s="663">
        <f t="shared" si="3"/>
        <v>207170</v>
      </c>
      <c r="U16" s="491">
        <f t="shared" si="3"/>
        <v>2267170</v>
      </c>
    </row>
    <row r="17" spans="1:21" s="220" customFormat="1" ht="51" customHeight="1" thickBot="1">
      <c r="A17" s="649"/>
      <c r="B17" s="902">
        <v>4</v>
      </c>
      <c r="C17" s="900" t="s">
        <v>39</v>
      </c>
      <c r="D17" s="621" t="s">
        <v>92</v>
      </c>
      <c r="E17" s="675">
        <v>1000</v>
      </c>
      <c r="F17" s="675">
        <v>1000</v>
      </c>
      <c r="G17" s="675">
        <v>0</v>
      </c>
      <c r="H17" s="665">
        <f t="shared" si="0"/>
        <v>2000</v>
      </c>
      <c r="I17" s="675">
        <v>2000</v>
      </c>
      <c r="J17" s="675">
        <v>2000</v>
      </c>
      <c r="K17" s="675">
        <v>0</v>
      </c>
      <c r="L17" s="667">
        <f>H17+I17+J17+K17</f>
        <v>6000</v>
      </c>
      <c r="M17" s="675">
        <v>2000</v>
      </c>
      <c r="N17" s="675">
        <v>0</v>
      </c>
      <c r="O17" s="675">
        <v>0</v>
      </c>
      <c r="P17" s="672">
        <f>M17+N17+O17</f>
        <v>2000</v>
      </c>
      <c r="Q17" s="675">
        <v>0</v>
      </c>
      <c r="R17" s="675">
        <v>0</v>
      </c>
      <c r="S17" s="675">
        <v>0</v>
      </c>
      <c r="T17" s="658">
        <f>Q17+R17+S17</f>
        <v>0</v>
      </c>
      <c r="U17" s="761">
        <f>L17+P17+T17</f>
        <v>8000</v>
      </c>
    </row>
    <row r="18" spans="1:21" s="220" customFormat="1" ht="19.5" customHeight="1" thickBot="1">
      <c r="A18" s="649"/>
      <c r="B18" s="903"/>
      <c r="C18" s="901"/>
      <c r="D18" s="491" t="s">
        <v>5</v>
      </c>
      <c r="E18" s="673">
        <f aca="true" t="shared" si="4" ref="E18:S18">E17</f>
        <v>1000</v>
      </c>
      <c r="F18" s="674">
        <f t="shared" si="4"/>
        <v>1000</v>
      </c>
      <c r="G18" s="674">
        <f t="shared" si="4"/>
        <v>0</v>
      </c>
      <c r="H18" s="676">
        <f t="shared" si="4"/>
        <v>2000</v>
      </c>
      <c r="I18" s="674">
        <f t="shared" si="4"/>
        <v>2000</v>
      </c>
      <c r="J18" s="674">
        <f t="shared" si="4"/>
        <v>2000</v>
      </c>
      <c r="K18" s="674">
        <f t="shared" si="4"/>
        <v>0</v>
      </c>
      <c r="L18" s="491">
        <f>L17</f>
        <v>6000</v>
      </c>
      <c r="M18" s="674">
        <f t="shared" si="4"/>
        <v>2000</v>
      </c>
      <c r="N18" s="674">
        <f t="shared" si="4"/>
        <v>0</v>
      </c>
      <c r="O18" s="674">
        <f t="shared" si="4"/>
        <v>0</v>
      </c>
      <c r="P18" s="262">
        <f>P17</f>
        <v>2000</v>
      </c>
      <c r="Q18" s="674">
        <f t="shared" si="4"/>
        <v>0</v>
      </c>
      <c r="R18" s="674">
        <f t="shared" si="4"/>
        <v>0</v>
      </c>
      <c r="S18" s="674">
        <f t="shared" si="4"/>
        <v>0</v>
      </c>
      <c r="T18" s="262">
        <f>T17</f>
        <v>0</v>
      </c>
      <c r="U18" s="491">
        <f>U17</f>
        <v>8000</v>
      </c>
    </row>
    <row r="19" spans="1:21" s="220" customFormat="1" ht="26.25" thickBot="1">
      <c r="A19" s="652"/>
      <c r="B19" s="906">
        <v>5</v>
      </c>
      <c r="C19" s="909" t="s">
        <v>23</v>
      </c>
      <c r="D19" s="621" t="s">
        <v>92</v>
      </c>
      <c r="E19" s="675">
        <v>50000</v>
      </c>
      <c r="F19" s="675">
        <v>50000</v>
      </c>
      <c r="G19" s="675">
        <v>65000</v>
      </c>
      <c r="H19" s="666">
        <f>E19+F19+G19</f>
        <v>165000</v>
      </c>
      <c r="I19" s="675">
        <v>60000</v>
      </c>
      <c r="J19" s="675">
        <v>300000</v>
      </c>
      <c r="K19" s="675">
        <v>0</v>
      </c>
      <c r="L19" s="667">
        <f>H19+I19+J19+K19</f>
        <v>525000</v>
      </c>
      <c r="M19" s="675">
        <v>500000</v>
      </c>
      <c r="N19" s="675">
        <v>0</v>
      </c>
      <c r="O19" s="675">
        <v>0</v>
      </c>
      <c r="P19" s="668">
        <f>M19+N19+O19</f>
        <v>500000</v>
      </c>
      <c r="Q19" s="675">
        <v>0</v>
      </c>
      <c r="R19" s="675">
        <v>0</v>
      </c>
      <c r="S19" s="675">
        <v>0</v>
      </c>
      <c r="T19" s="658">
        <f>Q19+R19+S19</f>
        <v>0</v>
      </c>
      <c r="U19" s="761">
        <f>L19+P19+T19</f>
        <v>1025000</v>
      </c>
    </row>
    <row r="20" spans="1:21" s="220" customFormat="1" ht="26.25" thickBot="1">
      <c r="A20" s="652"/>
      <c r="B20" s="907"/>
      <c r="C20" s="910"/>
      <c r="D20" s="484" t="s">
        <v>93</v>
      </c>
      <c r="E20" s="677">
        <v>150000</v>
      </c>
      <c r="F20" s="677">
        <v>150000</v>
      </c>
      <c r="G20" s="677">
        <v>135000</v>
      </c>
      <c r="H20" s="670">
        <f>E20+F20+G20</f>
        <v>435000</v>
      </c>
      <c r="I20" s="677">
        <v>120000</v>
      </c>
      <c r="J20" s="677">
        <v>450000</v>
      </c>
      <c r="K20" s="677">
        <v>0</v>
      </c>
      <c r="L20" s="562">
        <f>H20+I20+J20+K20</f>
        <v>1005000</v>
      </c>
      <c r="M20" s="677">
        <v>820000</v>
      </c>
      <c r="N20" s="677">
        <v>0</v>
      </c>
      <c r="O20" s="677">
        <v>0</v>
      </c>
      <c r="P20" s="672">
        <f>M20+N20+O20</f>
        <v>820000</v>
      </c>
      <c r="Q20" s="677">
        <v>0</v>
      </c>
      <c r="R20" s="677">
        <v>0</v>
      </c>
      <c r="S20" s="677">
        <v>0</v>
      </c>
      <c r="T20" s="658">
        <f>Q20+R20+S20</f>
        <v>0</v>
      </c>
      <c r="U20" s="761">
        <f>L20+P20+T20</f>
        <v>1825000</v>
      </c>
    </row>
    <row r="21" spans="1:21" s="220" customFormat="1" ht="13.5" thickBot="1">
      <c r="A21" s="652"/>
      <c r="B21" s="908"/>
      <c r="C21" s="911"/>
      <c r="D21" s="491" t="s">
        <v>5</v>
      </c>
      <c r="E21" s="673">
        <f>E19+E20</f>
        <v>200000</v>
      </c>
      <c r="F21" s="674">
        <f>F19+F20</f>
        <v>200000</v>
      </c>
      <c r="G21" s="674">
        <f>G19+G20</f>
        <v>200000</v>
      </c>
      <c r="H21" s="657">
        <f>E21+F21+G21</f>
        <v>600000</v>
      </c>
      <c r="I21" s="674">
        <f aca="true" t="shared" si="5" ref="I21:U21">I19+I20</f>
        <v>180000</v>
      </c>
      <c r="J21" s="674">
        <f t="shared" si="5"/>
        <v>750000</v>
      </c>
      <c r="K21" s="674">
        <f t="shared" si="5"/>
        <v>0</v>
      </c>
      <c r="L21" s="492">
        <f t="shared" si="5"/>
        <v>1530000</v>
      </c>
      <c r="M21" s="674">
        <f t="shared" si="5"/>
        <v>1320000</v>
      </c>
      <c r="N21" s="674">
        <f t="shared" si="5"/>
        <v>0</v>
      </c>
      <c r="O21" s="674">
        <f t="shared" si="5"/>
        <v>0</v>
      </c>
      <c r="P21" s="262">
        <f t="shared" si="5"/>
        <v>1320000</v>
      </c>
      <c r="Q21" s="674">
        <f t="shared" si="5"/>
        <v>0</v>
      </c>
      <c r="R21" s="674">
        <f t="shared" si="5"/>
        <v>0</v>
      </c>
      <c r="S21" s="674">
        <f t="shared" si="5"/>
        <v>0</v>
      </c>
      <c r="T21" s="262">
        <f t="shared" si="5"/>
        <v>0</v>
      </c>
      <c r="U21" s="491">
        <f t="shared" si="5"/>
        <v>2850000</v>
      </c>
    </row>
    <row r="22" spans="1:21" s="220" customFormat="1" ht="25.5" customHeight="1" thickBot="1">
      <c r="A22" s="648"/>
      <c r="B22" s="893">
        <v>6</v>
      </c>
      <c r="C22" s="894" t="s">
        <v>36</v>
      </c>
      <c r="D22" s="488" t="s">
        <v>93</v>
      </c>
      <c r="E22" s="656">
        <v>7000</v>
      </c>
      <c r="F22" s="656">
        <v>7000</v>
      </c>
      <c r="G22" s="656">
        <v>10000</v>
      </c>
      <c r="H22" s="665">
        <f>E22+F22+G22</f>
        <v>24000</v>
      </c>
      <c r="I22" s="656">
        <v>10000</v>
      </c>
      <c r="J22" s="656">
        <v>30000</v>
      </c>
      <c r="K22" s="656">
        <v>0</v>
      </c>
      <c r="L22" s="667">
        <f>H22+I22+J22+K22</f>
        <v>64000</v>
      </c>
      <c r="M22" s="656">
        <v>50000</v>
      </c>
      <c r="N22" s="656">
        <v>0</v>
      </c>
      <c r="O22" s="656">
        <v>0</v>
      </c>
      <c r="P22" s="672">
        <f>M22+N22+O22</f>
        <v>50000</v>
      </c>
      <c r="Q22" s="656">
        <v>0</v>
      </c>
      <c r="R22" s="656">
        <v>0</v>
      </c>
      <c r="S22" s="656">
        <v>0</v>
      </c>
      <c r="T22" s="658">
        <f>Q22+R22+S22</f>
        <v>0</v>
      </c>
      <c r="U22" s="761">
        <f>L22+P22+T22</f>
        <v>114000</v>
      </c>
    </row>
    <row r="23" spans="1:21" s="220" customFormat="1" ht="33.75" customHeight="1" thickBot="1">
      <c r="A23" s="649"/>
      <c r="B23" s="892"/>
      <c r="C23" s="895"/>
      <c r="D23" s="493" t="s">
        <v>5</v>
      </c>
      <c r="E23" s="673">
        <f aca="true" t="shared" si="6" ref="E23:S23">E22</f>
        <v>7000</v>
      </c>
      <c r="F23" s="673">
        <f t="shared" si="6"/>
        <v>7000</v>
      </c>
      <c r="G23" s="673">
        <f t="shared" si="6"/>
        <v>10000</v>
      </c>
      <c r="H23" s="676">
        <f t="shared" si="6"/>
        <v>24000</v>
      </c>
      <c r="I23" s="673">
        <f t="shared" si="6"/>
        <v>10000</v>
      </c>
      <c r="J23" s="673">
        <f t="shared" si="6"/>
        <v>30000</v>
      </c>
      <c r="K23" s="673">
        <f t="shared" si="6"/>
        <v>0</v>
      </c>
      <c r="L23" s="262">
        <f>L22</f>
        <v>64000</v>
      </c>
      <c r="M23" s="673">
        <f t="shared" si="6"/>
        <v>50000</v>
      </c>
      <c r="N23" s="673">
        <f t="shared" si="6"/>
        <v>0</v>
      </c>
      <c r="O23" s="673">
        <f t="shared" si="6"/>
        <v>0</v>
      </c>
      <c r="P23" s="262">
        <f>P22</f>
        <v>50000</v>
      </c>
      <c r="Q23" s="673">
        <f t="shared" si="6"/>
        <v>0</v>
      </c>
      <c r="R23" s="673">
        <f t="shared" si="6"/>
        <v>0</v>
      </c>
      <c r="S23" s="673">
        <f t="shared" si="6"/>
        <v>0</v>
      </c>
      <c r="T23" s="262">
        <f>T22</f>
        <v>0</v>
      </c>
      <c r="U23" s="491">
        <f>U22</f>
        <v>114000</v>
      </c>
    </row>
    <row r="24" spans="1:21" s="220" customFormat="1" ht="26.25" thickBot="1">
      <c r="A24" s="648"/>
      <c r="B24" s="893">
        <v>7</v>
      </c>
      <c r="C24" s="896" t="s">
        <v>37</v>
      </c>
      <c r="D24" s="621" t="s">
        <v>92</v>
      </c>
      <c r="E24" s="664">
        <v>75000</v>
      </c>
      <c r="F24" s="664">
        <v>145000</v>
      </c>
      <c r="G24" s="664">
        <v>200000</v>
      </c>
      <c r="H24" s="666">
        <f>E24+F24+G24</f>
        <v>420000</v>
      </c>
      <c r="I24" s="664">
        <v>200000</v>
      </c>
      <c r="J24" s="664">
        <v>600000</v>
      </c>
      <c r="K24" s="664">
        <v>0</v>
      </c>
      <c r="L24" s="667">
        <f>H24+I24+J24+K24</f>
        <v>1220000</v>
      </c>
      <c r="M24" s="664">
        <v>1001500</v>
      </c>
      <c r="N24" s="664">
        <v>0</v>
      </c>
      <c r="O24" s="664">
        <v>0</v>
      </c>
      <c r="P24" s="668">
        <f>M24+N24+O24</f>
        <v>1001500</v>
      </c>
      <c r="Q24" s="664">
        <v>0</v>
      </c>
      <c r="R24" s="664">
        <v>380000</v>
      </c>
      <c r="S24" s="664">
        <v>0</v>
      </c>
      <c r="T24" s="658">
        <f>Q24+R24+S24</f>
        <v>380000</v>
      </c>
      <c r="U24" s="761">
        <f>L24+P24+T24</f>
        <v>2601500</v>
      </c>
    </row>
    <row r="25" spans="1:21" s="220" customFormat="1" ht="26.25" thickBot="1">
      <c r="A25" s="648"/>
      <c r="B25" s="891"/>
      <c r="C25" s="912"/>
      <c r="D25" s="484" t="s">
        <v>93</v>
      </c>
      <c r="E25" s="678">
        <v>55000</v>
      </c>
      <c r="F25" s="678">
        <v>80000</v>
      </c>
      <c r="G25" s="678">
        <v>0</v>
      </c>
      <c r="H25" s="670">
        <f>E25+F25+G25</f>
        <v>135000</v>
      </c>
      <c r="I25" s="678">
        <v>80000</v>
      </c>
      <c r="J25" s="678">
        <v>240000</v>
      </c>
      <c r="K25" s="678">
        <v>0</v>
      </c>
      <c r="L25" s="562">
        <f>H25+I25+J25+K25</f>
        <v>455000</v>
      </c>
      <c r="M25" s="678">
        <v>350000</v>
      </c>
      <c r="N25" s="678">
        <v>0</v>
      </c>
      <c r="O25" s="678">
        <v>0</v>
      </c>
      <c r="P25" s="672">
        <f>M25+N25+O25</f>
        <v>350000</v>
      </c>
      <c r="Q25" s="678">
        <v>0</v>
      </c>
      <c r="R25" s="678">
        <v>79000</v>
      </c>
      <c r="S25" s="678">
        <v>0</v>
      </c>
      <c r="T25" s="658">
        <f>Q25+R25+S25</f>
        <v>79000</v>
      </c>
      <c r="U25" s="761">
        <f>L25+P25+T25</f>
        <v>884000</v>
      </c>
    </row>
    <row r="26" spans="1:21" s="220" customFormat="1" ht="24" customHeight="1" thickBot="1">
      <c r="A26" s="649"/>
      <c r="B26" s="892"/>
      <c r="C26" s="895"/>
      <c r="D26" s="493" t="s">
        <v>5</v>
      </c>
      <c r="E26" s="659">
        <f aca="true" t="shared" si="7" ref="E26:S26">E24+E25</f>
        <v>130000</v>
      </c>
      <c r="F26" s="659">
        <f t="shared" si="7"/>
        <v>225000</v>
      </c>
      <c r="G26" s="659">
        <f t="shared" si="7"/>
        <v>200000</v>
      </c>
      <c r="H26" s="676">
        <f t="shared" si="7"/>
        <v>555000</v>
      </c>
      <c r="I26" s="659">
        <f t="shared" si="7"/>
        <v>280000</v>
      </c>
      <c r="J26" s="659">
        <f t="shared" si="7"/>
        <v>840000</v>
      </c>
      <c r="K26" s="659">
        <f t="shared" si="7"/>
        <v>0</v>
      </c>
      <c r="L26" s="262">
        <f>L24+L25</f>
        <v>1675000</v>
      </c>
      <c r="M26" s="659">
        <f t="shared" si="7"/>
        <v>1351500</v>
      </c>
      <c r="N26" s="659">
        <f t="shared" si="7"/>
        <v>0</v>
      </c>
      <c r="O26" s="659">
        <f t="shared" si="7"/>
        <v>0</v>
      </c>
      <c r="P26" s="262">
        <f>P24+P25</f>
        <v>1351500</v>
      </c>
      <c r="Q26" s="659">
        <f t="shared" si="7"/>
        <v>0</v>
      </c>
      <c r="R26" s="659">
        <f t="shared" si="7"/>
        <v>459000</v>
      </c>
      <c r="S26" s="659">
        <f t="shared" si="7"/>
        <v>0</v>
      </c>
      <c r="T26" s="262">
        <f>T24+T25</f>
        <v>459000</v>
      </c>
      <c r="U26" s="491">
        <f>U24+U25</f>
        <v>3485500</v>
      </c>
    </row>
    <row r="27" spans="1:21" s="220" customFormat="1" ht="26.25" thickBot="1">
      <c r="A27" s="648"/>
      <c r="B27" s="893">
        <v>8</v>
      </c>
      <c r="C27" s="896" t="s">
        <v>38</v>
      </c>
      <c r="D27" s="449" t="s">
        <v>86</v>
      </c>
      <c r="E27" s="664">
        <v>170000</v>
      </c>
      <c r="F27" s="664">
        <v>170000</v>
      </c>
      <c r="G27" s="664">
        <v>0</v>
      </c>
      <c r="H27" s="665">
        <f>E27+F27+G27</f>
        <v>340000</v>
      </c>
      <c r="I27" s="664">
        <v>0</v>
      </c>
      <c r="J27" s="664">
        <v>0</v>
      </c>
      <c r="K27" s="664">
        <v>0</v>
      </c>
      <c r="L27" s="667">
        <f>H27+I27+J27+K27</f>
        <v>340000</v>
      </c>
      <c r="M27" s="664">
        <v>0</v>
      </c>
      <c r="N27" s="664">
        <v>0</v>
      </c>
      <c r="O27" s="664">
        <v>0</v>
      </c>
      <c r="P27" s="672">
        <f>M27+N27+O27</f>
        <v>0</v>
      </c>
      <c r="Q27" s="664">
        <v>0</v>
      </c>
      <c r="R27" s="664">
        <v>0</v>
      </c>
      <c r="S27" s="664">
        <v>0</v>
      </c>
      <c r="T27" s="658">
        <f>Q27+R27+S27</f>
        <v>0</v>
      </c>
      <c r="U27" s="761">
        <f>L27+P27+T27</f>
        <v>340000</v>
      </c>
    </row>
    <row r="28" spans="1:21" s="220" customFormat="1" ht="13.5" thickBot="1">
      <c r="A28" s="649"/>
      <c r="B28" s="892"/>
      <c r="C28" s="895"/>
      <c r="D28" s="491" t="s">
        <v>5</v>
      </c>
      <c r="E28" s="679">
        <f aca="true" t="shared" si="8" ref="E28:S28">E27</f>
        <v>170000</v>
      </c>
      <c r="F28" s="679">
        <f t="shared" si="8"/>
        <v>170000</v>
      </c>
      <c r="G28" s="679">
        <f t="shared" si="8"/>
        <v>0</v>
      </c>
      <c r="H28" s="454">
        <f t="shared" si="8"/>
        <v>340000</v>
      </c>
      <c r="I28" s="679">
        <f t="shared" si="8"/>
        <v>0</v>
      </c>
      <c r="J28" s="679">
        <f t="shared" si="8"/>
        <v>0</v>
      </c>
      <c r="K28" s="679">
        <f t="shared" si="8"/>
        <v>0</v>
      </c>
      <c r="L28" s="262">
        <f>L27</f>
        <v>340000</v>
      </c>
      <c r="M28" s="679">
        <f t="shared" si="8"/>
        <v>0</v>
      </c>
      <c r="N28" s="679">
        <f t="shared" si="8"/>
        <v>0</v>
      </c>
      <c r="O28" s="679">
        <f t="shared" si="8"/>
        <v>0</v>
      </c>
      <c r="P28" s="262">
        <f>P27</f>
        <v>0</v>
      </c>
      <c r="Q28" s="679">
        <f t="shared" si="8"/>
        <v>0</v>
      </c>
      <c r="R28" s="679">
        <f t="shared" si="8"/>
        <v>0</v>
      </c>
      <c r="S28" s="679">
        <f t="shared" si="8"/>
        <v>0</v>
      </c>
      <c r="T28" s="262">
        <f>T27</f>
        <v>0</v>
      </c>
      <c r="U28" s="491">
        <f>U27</f>
        <v>340000</v>
      </c>
    </row>
    <row r="29" spans="1:21" s="220" customFormat="1" ht="26.25" thickBot="1">
      <c r="A29" s="649"/>
      <c r="B29" s="883">
        <v>9</v>
      </c>
      <c r="C29" s="888" t="s">
        <v>78</v>
      </c>
      <c r="D29" s="192" t="s">
        <v>93</v>
      </c>
      <c r="E29" s="664">
        <v>0</v>
      </c>
      <c r="F29" s="664">
        <v>0</v>
      </c>
      <c r="G29" s="664">
        <v>352340</v>
      </c>
      <c r="H29" s="666">
        <f>E29+F29+G29</f>
        <v>352340</v>
      </c>
      <c r="I29" s="664">
        <v>0</v>
      </c>
      <c r="J29" s="664">
        <v>704680</v>
      </c>
      <c r="K29" s="664">
        <v>0</v>
      </c>
      <c r="L29" s="667">
        <f>H29+I29+J29+K29</f>
        <v>1057020</v>
      </c>
      <c r="M29" s="664">
        <v>0</v>
      </c>
      <c r="N29" s="664">
        <v>352340</v>
      </c>
      <c r="O29" s="664">
        <v>0</v>
      </c>
      <c r="P29" s="668">
        <f>M29+N29+O29</f>
        <v>352340</v>
      </c>
      <c r="Q29" s="664">
        <v>0</v>
      </c>
      <c r="R29" s="664">
        <v>352340</v>
      </c>
      <c r="S29" s="664">
        <v>0</v>
      </c>
      <c r="T29" s="658">
        <f>Q29+R29+S29</f>
        <v>352340</v>
      </c>
      <c r="U29" s="761">
        <f>L29+P29+T29</f>
        <v>1761700</v>
      </c>
    </row>
    <row r="30" spans="1:21" s="799" customFormat="1" ht="13.5" thickBot="1">
      <c r="A30" s="791"/>
      <c r="B30" s="891"/>
      <c r="C30" s="889"/>
      <c r="D30" s="792" t="s">
        <v>97</v>
      </c>
      <c r="E30" s="793">
        <v>0</v>
      </c>
      <c r="F30" s="793">
        <v>0</v>
      </c>
      <c r="G30" s="793">
        <v>2811529.43</v>
      </c>
      <c r="H30" s="794">
        <f>E30+F30+G30</f>
        <v>2811529.43</v>
      </c>
      <c r="I30" s="793">
        <v>0</v>
      </c>
      <c r="J30" s="793">
        <v>0</v>
      </c>
      <c r="K30" s="793">
        <v>0</v>
      </c>
      <c r="L30" s="795">
        <f>H30+I30+J30+K30</f>
        <v>2811529.43</v>
      </c>
      <c r="M30" s="793">
        <v>2463785.57</v>
      </c>
      <c r="N30" s="793">
        <v>704680</v>
      </c>
      <c r="O30" s="793">
        <v>0</v>
      </c>
      <c r="P30" s="796">
        <f>M30+N30+O30</f>
        <v>3168465.57</v>
      </c>
      <c r="Q30" s="793">
        <v>2485000</v>
      </c>
      <c r="R30" s="793">
        <v>704680</v>
      </c>
      <c r="S30" s="793">
        <v>0</v>
      </c>
      <c r="T30" s="797">
        <f>Q30+R30+S30</f>
        <v>3189680</v>
      </c>
      <c r="U30" s="798">
        <f>L30+P30+T30</f>
        <v>9169675</v>
      </c>
    </row>
    <row r="31" spans="1:21" s="220" customFormat="1" ht="26.25" thickBot="1">
      <c r="A31" s="649"/>
      <c r="B31" s="891"/>
      <c r="C31" s="890"/>
      <c r="D31" s="449" t="s">
        <v>86</v>
      </c>
      <c r="E31" s="739">
        <v>0</v>
      </c>
      <c r="F31" s="739">
        <v>0</v>
      </c>
      <c r="G31" s="739">
        <v>0</v>
      </c>
      <c r="H31" s="670">
        <f>E31+F31+G31</f>
        <v>0</v>
      </c>
      <c r="I31" s="739">
        <v>0</v>
      </c>
      <c r="J31" s="739">
        <v>0</v>
      </c>
      <c r="K31" s="739">
        <v>0</v>
      </c>
      <c r="L31" s="667">
        <f>H31+I31+J31+K31</f>
        <v>0</v>
      </c>
      <c r="M31" s="739">
        <v>0</v>
      </c>
      <c r="N31" s="739">
        <v>0</v>
      </c>
      <c r="O31" s="739">
        <v>0</v>
      </c>
      <c r="P31" s="668">
        <f>M31+N31+O31</f>
        <v>0</v>
      </c>
      <c r="Q31" s="739">
        <v>0</v>
      </c>
      <c r="R31" s="739">
        <v>0</v>
      </c>
      <c r="S31" s="739">
        <v>0</v>
      </c>
      <c r="T31" s="658">
        <f>Q31+R31+S31</f>
        <v>0</v>
      </c>
      <c r="U31" s="761">
        <f>L31+P31+T31</f>
        <v>0</v>
      </c>
    </row>
    <row r="32" spans="1:21" s="220" customFormat="1" ht="13.5" thickBot="1">
      <c r="A32" s="649"/>
      <c r="B32" s="892"/>
      <c r="C32" s="868"/>
      <c r="D32" s="491" t="s">
        <v>5</v>
      </c>
      <c r="E32" s="298">
        <f aca="true" t="shared" si="9" ref="E32:S32">E29+E30</f>
        <v>0</v>
      </c>
      <c r="F32" s="298">
        <f t="shared" si="9"/>
        <v>0</v>
      </c>
      <c r="G32" s="298">
        <f t="shared" si="9"/>
        <v>3163869.43</v>
      </c>
      <c r="H32" s="676">
        <f t="shared" si="9"/>
        <v>3163869.43</v>
      </c>
      <c r="I32" s="298">
        <f t="shared" si="9"/>
        <v>0</v>
      </c>
      <c r="J32" s="298">
        <f t="shared" si="9"/>
        <v>704680</v>
      </c>
      <c r="K32" s="298">
        <f t="shared" si="9"/>
        <v>0</v>
      </c>
      <c r="L32" s="262">
        <f>L29+L30</f>
        <v>3868549.43</v>
      </c>
      <c r="M32" s="298">
        <f t="shared" si="9"/>
        <v>2463785.57</v>
      </c>
      <c r="N32" s="298">
        <f t="shared" si="9"/>
        <v>1057020</v>
      </c>
      <c r="O32" s="298">
        <f t="shared" si="9"/>
        <v>0</v>
      </c>
      <c r="P32" s="262">
        <f>P29+P30</f>
        <v>3520805.57</v>
      </c>
      <c r="Q32" s="298">
        <f t="shared" si="9"/>
        <v>2485000</v>
      </c>
      <c r="R32" s="298">
        <f t="shared" si="9"/>
        <v>1057020</v>
      </c>
      <c r="S32" s="298">
        <f t="shared" si="9"/>
        <v>0</v>
      </c>
      <c r="T32" s="262">
        <f>T29+T30</f>
        <v>3542020</v>
      </c>
      <c r="U32" s="491">
        <f>U29+U30+U31</f>
        <v>10931375</v>
      </c>
    </row>
    <row r="33" spans="1:21" s="220" customFormat="1" ht="33.75" customHeight="1" thickBot="1">
      <c r="A33" s="219"/>
      <c r="B33" s="893">
        <v>10</v>
      </c>
      <c r="C33" s="894" t="s">
        <v>98</v>
      </c>
      <c r="D33" s="488" t="s">
        <v>93</v>
      </c>
      <c r="E33" s="656">
        <v>170000</v>
      </c>
      <c r="F33" s="656">
        <v>170000</v>
      </c>
      <c r="G33" s="656">
        <v>98000</v>
      </c>
      <c r="H33" s="665">
        <f>E33+F33+G33</f>
        <v>438000</v>
      </c>
      <c r="I33" s="656">
        <v>200000</v>
      </c>
      <c r="J33" s="656">
        <v>610000</v>
      </c>
      <c r="K33" s="656">
        <v>0</v>
      </c>
      <c r="L33" s="667">
        <f>H33+I33+J33+K33</f>
        <v>1248000</v>
      </c>
      <c r="M33" s="656">
        <v>1020000</v>
      </c>
      <c r="N33" s="656">
        <v>0</v>
      </c>
      <c r="O33" s="656">
        <v>0</v>
      </c>
      <c r="P33" s="672">
        <f>M33+N33+O33</f>
        <v>1020000</v>
      </c>
      <c r="Q33" s="656">
        <v>0</v>
      </c>
      <c r="R33" s="656">
        <v>101000</v>
      </c>
      <c r="S33" s="656">
        <v>0</v>
      </c>
      <c r="T33" s="658">
        <f>Q33+R33+S33</f>
        <v>101000</v>
      </c>
      <c r="U33" s="761">
        <f>L33+P33+T33</f>
        <v>2369000</v>
      </c>
    </row>
    <row r="34" spans="2:21" s="19" customFormat="1" ht="19.5" customHeight="1" thickBot="1">
      <c r="B34" s="892"/>
      <c r="C34" s="895"/>
      <c r="D34" s="493" t="s">
        <v>5</v>
      </c>
      <c r="E34" s="770">
        <f aca="true" t="shared" si="10" ref="E34:U34">E33</f>
        <v>170000</v>
      </c>
      <c r="F34" s="770">
        <f t="shared" si="10"/>
        <v>170000</v>
      </c>
      <c r="G34" s="770">
        <f t="shared" si="10"/>
        <v>98000</v>
      </c>
      <c r="H34" s="771">
        <f t="shared" si="10"/>
        <v>438000</v>
      </c>
      <c r="I34" s="770">
        <f t="shared" si="10"/>
        <v>200000</v>
      </c>
      <c r="J34" s="770">
        <f t="shared" si="10"/>
        <v>610000</v>
      </c>
      <c r="K34" s="770">
        <f t="shared" si="10"/>
        <v>0</v>
      </c>
      <c r="L34" s="772">
        <f t="shared" si="10"/>
        <v>1248000</v>
      </c>
      <c r="M34" s="770">
        <f t="shared" si="10"/>
        <v>1020000</v>
      </c>
      <c r="N34" s="770">
        <f t="shared" si="10"/>
        <v>0</v>
      </c>
      <c r="O34" s="770">
        <f t="shared" si="10"/>
        <v>0</v>
      </c>
      <c r="P34" s="772">
        <f t="shared" si="10"/>
        <v>1020000</v>
      </c>
      <c r="Q34" s="770">
        <f t="shared" si="10"/>
        <v>0</v>
      </c>
      <c r="R34" s="770">
        <f t="shared" si="10"/>
        <v>101000</v>
      </c>
      <c r="S34" s="770">
        <f t="shared" si="10"/>
        <v>0</v>
      </c>
      <c r="T34" s="772">
        <f t="shared" si="10"/>
        <v>101000</v>
      </c>
      <c r="U34" s="773">
        <f t="shared" si="10"/>
        <v>2369000</v>
      </c>
    </row>
    <row r="35" spans="2:21" s="19" customFormat="1" ht="32.25" customHeight="1" thickBot="1">
      <c r="B35" s="790">
        <v>11</v>
      </c>
      <c r="C35" s="886" t="s">
        <v>175</v>
      </c>
      <c r="D35" s="488" t="s">
        <v>93</v>
      </c>
      <c r="E35" s="776">
        <v>0</v>
      </c>
      <c r="F35" s="777">
        <v>0</v>
      </c>
      <c r="G35" s="777">
        <v>0</v>
      </c>
      <c r="H35" s="777">
        <f>E35+F35+G35</f>
        <v>0</v>
      </c>
      <c r="I35" s="777">
        <v>0</v>
      </c>
      <c r="J35" s="777">
        <v>0</v>
      </c>
      <c r="K35" s="777">
        <v>160040</v>
      </c>
      <c r="L35" s="667">
        <f>H35+I35+J35+K35</f>
        <v>160040</v>
      </c>
      <c r="M35" s="777">
        <v>480120</v>
      </c>
      <c r="N35" s="777">
        <v>0</v>
      </c>
      <c r="O35" s="777">
        <v>0</v>
      </c>
      <c r="P35" s="672">
        <f>M35+N35+O35</f>
        <v>480120</v>
      </c>
      <c r="Q35" s="777">
        <v>160040</v>
      </c>
      <c r="R35" s="777">
        <v>0</v>
      </c>
      <c r="S35" s="777">
        <v>0</v>
      </c>
      <c r="T35" s="658">
        <f>Q35+R35+S35</f>
        <v>160040</v>
      </c>
      <c r="U35" s="761">
        <f>L35+P35+T35</f>
        <v>800200</v>
      </c>
    </row>
    <row r="36" spans="2:21" s="19" customFormat="1" ht="19.5" customHeight="1" thickBot="1">
      <c r="B36" s="786"/>
      <c r="C36" s="887"/>
      <c r="D36" s="769" t="s">
        <v>5</v>
      </c>
      <c r="E36" s="778">
        <f aca="true" t="shared" si="11" ref="E36:U36">E35</f>
        <v>0</v>
      </c>
      <c r="F36" s="778">
        <f t="shared" si="11"/>
        <v>0</v>
      </c>
      <c r="G36" s="778">
        <f t="shared" si="11"/>
        <v>0</v>
      </c>
      <c r="H36" s="778">
        <f t="shared" si="11"/>
        <v>0</v>
      </c>
      <c r="I36" s="778">
        <f t="shared" si="11"/>
        <v>0</v>
      </c>
      <c r="J36" s="778">
        <f t="shared" si="11"/>
        <v>0</v>
      </c>
      <c r="K36" s="778">
        <f t="shared" si="11"/>
        <v>160040</v>
      </c>
      <c r="L36" s="778">
        <f t="shared" si="11"/>
        <v>160040</v>
      </c>
      <c r="M36" s="778">
        <f t="shared" si="11"/>
        <v>480120</v>
      </c>
      <c r="N36" s="778">
        <f t="shared" si="11"/>
        <v>0</v>
      </c>
      <c r="O36" s="778">
        <f t="shared" si="11"/>
        <v>0</v>
      </c>
      <c r="P36" s="778">
        <f t="shared" si="11"/>
        <v>480120</v>
      </c>
      <c r="Q36" s="778">
        <f t="shared" si="11"/>
        <v>160040</v>
      </c>
      <c r="R36" s="778">
        <f t="shared" si="11"/>
        <v>0</v>
      </c>
      <c r="S36" s="778">
        <f t="shared" si="11"/>
        <v>0</v>
      </c>
      <c r="T36" s="778">
        <f t="shared" si="11"/>
        <v>160040</v>
      </c>
      <c r="U36" s="778">
        <f t="shared" si="11"/>
        <v>800200</v>
      </c>
    </row>
    <row r="37" spans="2:21" s="19" customFormat="1" ht="19.5" customHeight="1" thickBot="1">
      <c r="B37" s="790">
        <v>12</v>
      </c>
      <c r="C37" s="886" t="s">
        <v>172</v>
      </c>
      <c r="D37" s="646" t="s">
        <v>171</v>
      </c>
      <c r="E37" s="776">
        <v>0</v>
      </c>
      <c r="F37" s="777">
        <v>0</v>
      </c>
      <c r="G37" s="777">
        <v>101000</v>
      </c>
      <c r="H37" s="777">
        <f>E37+F37+G37</f>
        <v>101000</v>
      </c>
      <c r="I37" s="777">
        <v>216000</v>
      </c>
      <c r="J37" s="777">
        <v>202000</v>
      </c>
      <c r="K37" s="777">
        <v>0</v>
      </c>
      <c r="L37" s="667">
        <f>H37+I37+J37+K37</f>
        <v>519000</v>
      </c>
      <c r="M37" s="777">
        <v>491000</v>
      </c>
      <c r="N37" s="777">
        <v>0</v>
      </c>
      <c r="O37" s="777">
        <v>0</v>
      </c>
      <c r="P37" s="672">
        <f>M37+N37+O37</f>
        <v>491000</v>
      </c>
      <c r="Q37" s="777">
        <v>0</v>
      </c>
      <c r="R37" s="777">
        <v>301330</v>
      </c>
      <c r="S37" s="777">
        <v>0</v>
      </c>
      <c r="T37" s="658">
        <f>Q37+R37+S37</f>
        <v>301330</v>
      </c>
      <c r="U37" s="761">
        <f>L37+P37+T37</f>
        <v>1311330</v>
      </c>
    </row>
    <row r="38" spans="2:21" s="19" customFormat="1" ht="29.25" customHeight="1" thickBot="1">
      <c r="B38" s="786"/>
      <c r="C38" s="887"/>
      <c r="D38" s="769" t="s">
        <v>5</v>
      </c>
      <c r="E38" s="778">
        <f aca="true" t="shared" si="12" ref="E38:U38">E37</f>
        <v>0</v>
      </c>
      <c r="F38" s="778">
        <f t="shared" si="12"/>
        <v>0</v>
      </c>
      <c r="G38" s="778">
        <f t="shared" si="12"/>
        <v>101000</v>
      </c>
      <c r="H38" s="778">
        <f t="shared" si="12"/>
        <v>101000</v>
      </c>
      <c r="I38" s="778">
        <f t="shared" si="12"/>
        <v>216000</v>
      </c>
      <c r="J38" s="778">
        <f t="shared" si="12"/>
        <v>202000</v>
      </c>
      <c r="K38" s="778">
        <f t="shared" si="12"/>
        <v>0</v>
      </c>
      <c r="L38" s="778">
        <f t="shared" si="12"/>
        <v>519000</v>
      </c>
      <c r="M38" s="778">
        <f t="shared" si="12"/>
        <v>491000</v>
      </c>
      <c r="N38" s="778">
        <f t="shared" si="12"/>
        <v>0</v>
      </c>
      <c r="O38" s="778">
        <f t="shared" si="12"/>
        <v>0</v>
      </c>
      <c r="P38" s="778">
        <f t="shared" si="12"/>
        <v>491000</v>
      </c>
      <c r="Q38" s="778">
        <f t="shared" si="12"/>
        <v>0</v>
      </c>
      <c r="R38" s="778">
        <f t="shared" si="12"/>
        <v>301330</v>
      </c>
      <c r="S38" s="778">
        <f t="shared" si="12"/>
        <v>0</v>
      </c>
      <c r="T38" s="778">
        <f t="shared" si="12"/>
        <v>301330</v>
      </c>
      <c r="U38" s="778">
        <f t="shared" si="12"/>
        <v>1311330</v>
      </c>
    </row>
    <row r="39" spans="2:21" s="19" customFormat="1" ht="30" customHeight="1" thickBot="1">
      <c r="B39" s="897">
        <v>13</v>
      </c>
      <c r="C39" s="900" t="s">
        <v>99</v>
      </c>
      <c r="D39" s="449" t="s">
        <v>86</v>
      </c>
      <c r="E39" s="669">
        <v>215000</v>
      </c>
      <c r="F39" s="669">
        <v>215000</v>
      </c>
      <c r="G39" s="669">
        <v>0</v>
      </c>
      <c r="H39" s="665">
        <f>E39+F39+G39</f>
        <v>430000</v>
      </c>
      <c r="I39" s="669">
        <v>0</v>
      </c>
      <c r="J39" s="669">
        <v>0</v>
      </c>
      <c r="K39" s="669">
        <v>0</v>
      </c>
      <c r="L39" s="667">
        <f>H39+I39+J39+K39</f>
        <v>430000</v>
      </c>
      <c r="M39" s="669">
        <v>453000</v>
      </c>
      <c r="N39" s="669">
        <v>0</v>
      </c>
      <c r="O39" s="669">
        <v>0</v>
      </c>
      <c r="P39" s="671">
        <f>M39+N39+O39</f>
        <v>453000</v>
      </c>
      <c r="Q39" s="669">
        <v>0</v>
      </c>
      <c r="R39" s="669">
        <v>0</v>
      </c>
      <c r="S39" s="669">
        <v>0</v>
      </c>
      <c r="T39" s="774">
        <f>Q39+R39+S39</f>
        <v>0</v>
      </c>
      <c r="U39" s="775">
        <f>L39+P39+T39</f>
        <v>883000</v>
      </c>
    </row>
    <row r="40" spans="2:21" s="8" customFormat="1" ht="28.5" customHeight="1" thickBot="1">
      <c r="B40" s="898"/>
      <c r="C40" s="904"/>
      <c r="D40" s="491" t="s">
        <v>5</v>
      </c>
      <c r="E40" s="659">
        <f aca="true" t="shared" si="13" ref="E40:S40">E39</f>
        <v>215000</v>
      </c>
      <c r="F40" s="660">
        <f t="shared" si="13"/>
        <v>215000</v>
      </c>
      <c r="G40" s="660">
        <f t="shared" si="13"/>
        <v>0</v>
      </c>
      <c r="H40" s="676">
        <f t="shared" si="13"/>
        <v>430000</v>
      </c>
      <c r="I40" s="660">
        <f t="shared" si="13"/>
        <v>0</v>
      </c>
      <c r="J40" s="660">
        <f t="shared" si="13"/>
        <v>0</v>
      </c>
      <c r="K40" s="660">
        <f t="shared" si="13"/>
        <v>0</v>
      </c>
      <c r="L40" s="663">
        <f>L39</f>
        <v>430000</v>
      </c>
      <c r="M40" s="663">
        <f>M39</f>
        <v>453000</v>
      </c>
      <c r="N40" s="660">
        <f t="shared" si="13"/>
        <v>0</v>
      </c>
      <c r="O40" s="660">
        <f t="shared" si="13"/>
        <v>0</v>
      </c>
      <c r="P40" s="663">
        <f>P39</f>
        <v>453000</v>
      </c>
      <c r="Q40" s="660">
        <f t="shared" si="13"/>
        <v>0</v>
      </c>
      <c r="R40" s="660">
        <f t="shared" si="13"/>
        <v>0</v>
      </c>
      <c r="S40" s="660">
        <f t="shared" si="13"/>
        <v>0</v>
      </c>
      <c r="T40" s="663">
        <f>T39</f>
        <v>0</v>
      </c>
      <c r="U40" s="491">
        <f>U39</f>
        <v>883000</v>
      </c>
    </row>
    <row r="41" spans="2:21" s="8" customFormat="1" ht="28.5" customHeight="1" thickBot="1">
      <c r="B41" s="653">
        <v>14</v>
      </c>
      <c r="C41" s="654" t="s">
        <v>119</v>
      </c>
      <c r="D41" s="569" t="s">
        <v>93</v>
      </c>
      <c r="E41" s="656">
        <v>190000</v>
      </c>
      <c r="F41" s="656">
        <v>190000</v>
      </c>
      <c r="G41" s="656">
        <v>0</v>
      </c>
      <c r="H41" s="665">
        <f>E41+F41+G41</f>
        <v>380000</v>
      </c>
      <c r="I41" s="656">
        <v>193000</v>
      </c>
      <c r="J41" s="656">
        <v>622000</v>
      </c>
      <c r="K41" s="656">
        <v>0</v>
      </c>
      <c r="L41" s="667">
        <f>H41+I41+J41+K41</f>
        <v>1195000</v>
      </c>
      <c r="M41" s="656">
        <v>399000</v>
      </c>
      <c r="N41" s="656">
        <v>0</v>
      </c>
      <c r="O41" s="656">
        <v>0</v>
      </c>
      <c r="P41" s="672">
        <f>M41+N41+O41</f>
        <v>399000</v>
      </c>
      <c r="Q41" s="656">
        <v>0</v>
      </c>
      <c r="R41" s="656">
        <v>477030</v>
      </c>
      <c r="S41" s="656">
        <v>0</v>
      </c>
      <c r="T41" s="658">
        <f>Q41+R41+S41</f>
        <v>477030</v>
      </c>
      <c r="U41" s="761">
        <f>L41+P41+T41</f>
        <v>2071030</v>
      </c>
    </row>
    <row r="42" spans="2:21" s="8" customFormat="1" ht="28.5" customHeight="1" thickBot="1">
      <c r="B42" s="655"/>
      <c r="C42" s="567" t="s">
        <v>120</v>
      </c>
      <c r="D42" s="566" t="s">
        <v>5</v>
      </c>
      <c r="E42" s="673">
        <f aca="true" t="shared" si="14" ref="E42:U42">E41</f>
        <v>190000</v>
      </c>
      <c r="F42" s="673">
        <f t="shared" si="14"/>
        <v>190000</v>
      </c>
      <c r="G42" s="680">
        <f t="shared" si="14"/>
        <v>0</v>
      </c>
      <c r="H42" s="676">
        <f t="shared" si="14"/>
        <v>380000</v>
      </c>
      <c r="I42" s="676">
        <f t="shared" si="14"/>
        <v>193000</v>
      </c>
      <c r="J42" s="676">
        <f t="shared" si="14"/>
        <v>622000</v>
      </c>
      <c r="K42" s="262">
        <f t="shared" si="14"/>
        <v>0</v>
      </c>
      <c r="L42" s="262">
        <f t="shared" si="14"/>
        <v>1195000</v>
      </c>
      <c r="M42" s="262">
        <f t="shared" si="14"/>
        <v>399000</v>
      </c>
      <c r="N42" s="262">
        <f t="shared" si="14"/>
        <v>0</v>
      </c>
      <c r="O42" s="262">
        <f t="shared" si="14"/>
        <v>0</v>
      </c>
      <c r="P42" s="262">
        <f t="shared" si="14"/>
        <v>399000</v>
      </c>
      <c r="Q42" s="262">
        <f t="shared" si="14"/>
        <v>0</v>
      </c>
      <c r="R42" s="262">
        <f t="shared" si="14"/>
        <v>477030</v>
      </c>
      <c r="S42" s="262">
        <f t="shared" si="14"/>
        <v>0</v>
      </c>
      <c r="T42" s="262">
        <f t="shared" si="14"/>
        <v>477030</v>
      </c>
      <c r="U42" s="491">
        <f t="shared" si="14"/>
        <v>2071030</v>
      </c>
    </row>
    <row r="43" spans="2:21" s="31" customFormat="1" ht="13.5" thickBot="1">
      <c r="B43" s="134"/>
      <c r="C43" s="114"/>
      <c r="D43" s="93" t="s">
        <v>22</v>
      </c>
      <c r="E43" s="96">
        <f aca="true" t="shared" si="15" ref="E43:T43">E11+E13+E16+E18+E21+E23+E26+E28+E32+E34+E40+E41</f>
        <v>1521165.74</v>
      </c>
      <c r="F43" s="96">
        <f t="shared" si="15"/>
        <v>1696282.38</v>
      </c>
      <c r="G43" s="96">
        <f t="shared" si="15"/>
        <v>3737352.43</v>
      </c>
      <c r="H43" s="96">
        <f t="shared" si="15"/>
        <v>6954800.550000001</v>
      </c>
      <c r="I43" s="96">
        <f t="shared" si="15"/>
        <v>1407766.97</v>
      </c>
      <c r="J43" s="96">
        <f t="shared" si="15"/>
        <v>4225658.73</v>
      </c>
      <c r="K43" s="96">
        <f t="shared" si="15"/>
        <v>447976.38</v>
      </c>
      <c r="L43" s="96">
        <f t="shared" si="15"/>
        <v>13036202.63</v>
      </c>
      <c r="M43" s="96">
        <f t="shared" si="15"/>
        <v>7536832.52</v>
      </c>
      <c r="N43" s="96">
        <f t="shared" si="15"/>
        <v>1265464.83</v>
      </c>
      <c r="O43" s="96">
        <f t="shared" si="15"/>
        <v>39293.75</v>
      </c>
      <c r="P43" s="96">
        <f t="shared" si="15"/>
        <v>8841591.1</v>
      </c>
      <c r="Q43" s="96">
        <f t="shared" si="15"/>
        <v>3516833.26</v>
      </c>
      <c r="R43" s="96">
        <f t="shared" si="15"/>
        <v>4021877.13</v>
      </c>
      <c r="S43" s="96">
        <f t="shared" si="15"/>
        <v>1675570.88</v>
      </c>
      <c r="T43" s="96">
        <f t="shared" si="15"/>
        <v>9214281.27</v>
      </c>
      <c r="U43" s="96">
        <f>U11+U13+U16+U18+U21+U23+U26+U28+U32+U34+U36+U38+U40+U42</f>
        <v>33203605</v>
      </c>
    </row>
    <row r="44" spans="2:5" s="148" customFormat="1" ht="12.75">
      <c r="B44" s="24"/>
      <c r="C44" s="24"/>
      <c r="D44" s="145"/>
      <c r="E44" s="279"/>
    </row>
    <row r="45" spans="2:6" s="148" customFormat="1" ht="12.75">
      <c r="B45" s="24"/>
      <c r="E45" s="100"/>
      <c r="F45" s="277"/>
    </row>
    <row r="46" spans="2:18" s="148" customFormat="1" ht="12.75">
      <c r="B46" s="24"/>
      <c r="C46" s="24"/>
      <c r="D46" s="145"/>
      <c r="E46" s="71"/>
      <c r="F46" s="277"/>
      <c r="R46" s="565"/>
    </row>
    <row r="47" spans="3:6" s="36" customFormat="1" ht="12.75">
      <c r="C47" s="65"/>
      <c r="D47" s="18"/>
      <c r="E47" s="58"/>
      <c r="F47" s="275"/>
    </row>
    <row r="48" spans="5:6" s="18" customFormat="1" ht="12.75">
      <c r="E48" s="33"/>
      <c r="F48" s="276"/>
    </row>
    <row r="49" spans="1:8" ht="12.75">
      <c r="A49" s="197"/>
      <c r="B49" s="219"/>
      <c r="C49" s="218"/>
      <c r="D49" s="219"/>
      <c r="E49" s="240"/>
      <c r="F49" s="299"/>
      <c r="G49" s="220"/>
      <c r="H49" s="220"/>
    </row>
    <row r="50" spans="1:8" ht="12.75">
      <c r="A50" s="197"/>
      <c r="B50" s="219"/>
      <c r="C50" s="218"/>
      <c r="D50" s="219"/>
      <c r="E50" s="240"/>
      <c r="F50" s="299"/>
      <c r="G50" s="220"/>
      <c r="H50" s="220"/>
    </row>
    <row r="51" spans="1:8" ht="12.75">
      <c r="A51" s="197"/>
      <c r="B51" s="197"/>
      <c r="C51" s="218"/>
      <c r="D51" s="219"/>
      <c r="E51" s="240"/>
      <c r="F51" s="299"/>
      <c r="G51" s="220"/>
      <c r="H51" s="220"/>
    </row>
    <row r="52" spans="1:8" ht="12.75">
      <c r="A52" s="197"/>
      <c r="B52" s="197"/>
      <c r="C52" s="218"/>
      <c r="D52" s="219"/>
      <c r="E52" s="240"/>
      <c r="F52" s="299"/>
      <c r="G52" s="220"/>
      <c r="H52" s="220"/>
    </row>
    <row r="53" spans="1:8" ht="12.75">
      <c r="A53" s="197"/>
      <c r="B53" s="197"/>
      <c r="C53" s="218"/>
      <c r="D53" s="219"/>
      <c r="E53" s="240"/>
      <c r="F53" s="299"/>
      <c r="G53" s="220"/>
      <c r="H53" s="220"/>
    </row>
    <row r="54" spans="1:4" ht="12.75">
      <c r="A54" s="197"/>
      <c r="B54" s="197"/>
      <c r="C54" s="218"/>
      <c r="D54" s="219"/>
    </row>
    <row r="55" spans="1:4" ht="12.75">
      <c r="A55" s="197"/>
      <c r="B55" s="197"/>
      <c r="C55" s="218"/>
      <c r="D55" s="219"/>
    </row>
    <row r="56" spans="1:4" ht="12.75">
      <c r="A56" s="197"/>
      <c r="B56" s="197"/>
      <c r="C56" s="218"/>
      <c r="D56" s="219"/>
    </row>
    <row r="57" spans="1:4" ht="12.75">
      <c r="A57" s="197"/>
      <c r="B57" s="197"/>
      <c r="C57" s="218"/>
      <c r="D57" s="219"/>
    </row>
    <row r="58" spans="1:4" ht="12.75">
      <c r="A58" s="197"/>
      <c r="B58" s="197"/>
      <c r="C58" s="218"/>
      <c r="D58" s="219"/>
    </row>
    <row r="59" spans="1:4" ht="12.75">
      <c r="A59" s="197"/>
      <c r="B59" s="197"/>
      <c r="C59" s="218"/>
      <c r="D59" s="219"/>
    </row>
    <row r="60" spans="1:4" ht="12.75">
      <c r="A60" s="197"/>
      <c r="B60" s="197"/>
      <c r="C60" s="218"/>
      <c r="D60" s="219"/>
    </row>
    <row r="61" spans="1:4" ht="12.75">
      <c r="A61" s="197"/>
      <c r="B61" s="197"/>
      <c r="C61" s="218"/>
      <c r="D61" s="219"/>
    </row>
    <row r="62" spans="1:4" ht="12.75">
      <c r="A62" s="197"/>
      <c r="B62" s="197"/>
      <c r="C62" s="218"/>
      <c r="D62" s="219"/>
    </row>
    <row r="63" spans="1:4" ht="12.75">
      <c r="A63" s="197"/>
      <c r="B63" s="197"/>
      <c r="C63" s="218"/>
      <c r="D63" s="219"/>
    </row>
    <row r="64" spans="1:4" ht="12.75">
      <c r="A64" s="197"/>
      <c r="B64" s="197"/>
      <c r="C64" s="218"/>
      <c r="D64" s="219"/>
    </row>
    <row r="65" spans="1:4" ht="12.75">
      <c r="A65" s="197"/>
      <c r="B65" s="197"/>
      <c r="C65" s="218"/>
      <c r="D65" s="219"/>
    </row>
    <row r="66" spans="1:4" ht="12.75">
      <c r="A66" s="197"/>
      <c r="B66" s="197"/>
      <c r="C66" s="218"/>
      <c r="D66" s="219"/>
    </row>
    <row r="67" spans="1:4" ht="12.75">
      <c r="A67" s="197"/>
      <c r="B67" s="197"/>
      <c r="C67" s="218"/>
      <c r="D67" s="219"/>
    </row>
    <row r="68" spans="1:4" ht="12.75">
      <c r="A68" s="197"/>
      <c r="B68" s="197"/>
      <c r="C68" s="218"/>
      <c r="D68" s="219"/>
    </row>
    <row r="69" spans="1:4" ht="12.75">
      <c r="A69" s="197"/>
      <c r="B69" s="197"/>
      <c r="C69" s="218"/>
      <c r="D69" s="219"/>
    </row>
    <row r="70" spans="1:4" ht="12.75">
      <c r="A70" s="197"/>
      <c r="B70" s="197"/>
      <c r="C70" s="218"/>
      <c r="D70" s="219"/>
    </row>
    <row r="71" spans="1:4" ht="12.75">
      <c r="A71" s="197"/>
      <c r="B71" s="197"/>
      <c r="C71" s="218"/>
      <c r="D71" s="219"/>
    </row>
    <row r="72" spans="1:4" ht="12.75">
      <c r="A72" s="197"/>
      <c r="B72" s="197"/>
      <c r="C72" s="218"/>
      <c r="D72" s="219"/>
    </row>
    <row r="73" spans="1:4" ht="12.75">
      <c r="A73" s="197"/>
      <c r="B73" s="197"/>
      <c r="C73" s="218"/>
      <c r="D73" s="219"/>
    </row>
    <row r="74" spans="1:4" ht="12.75">
      <c r="A74" s="197"/>
      <c r="B74" s="197"/>
      <c r="C74" s="218"/>
      <c r="D74" s="219"/>
    </row>
    <row r="75" spans="1:4" ht="12.75">
      <c r="A75" s="197"/>
      <c r="B75" s="197"/>
      <c r="C75" s="218"/>
      <c r="D75" s="219"/>
    </row>
    <row r="76" spans="1:4" ht="12.75">
      <c r="A76" s="197"/>
      <c r="B76" s="197"/>
      <c r="C76" s="218"/>
      <c r="D76" s="219"/>
    </row>
    <row r="77" spans="1:4" ht="12.75">
      <c r="A77" s="197"/>
      <c r="B77" s="197"/>
      <c r="C77" s="218"/>
      <c r="D77" s="219"/>
    </row>
    <row r="78" spans="1:4" ht="12.75">
      <c r="A78" s="197"/>
      <c r="B78" s="197"/>
      <c r="C78" s="218"/>
      <c r="D78" s="219"/>
    </row>
    <row r="79" spans="1:4" ht="12.75">
      <c r="A79" s="197"/>
      <c r="B79" s="197"/>
      <c r="C79" s="218"/>
      <c r="D79" s="219"/>
    </row>
    <row r="80" spans="1:4" ht="12.75">
      <c r="A80" s="197"/>
      <c r="B80" s="197"/>
      <c r="C80" s="218"/>
      <c r="D80" s="219"/>
    </row>
    <row r="81" spans="1:4" ht="12.75">
      <c r="A81" s="197"/>
      <c r="B81" s="197"/>
      <c r="C81" s="218"/>
      <c r="D81" s="219"/>
    </row>
    <row r="82" spans="1:4" ht="12.75">
      <c r="A82" s="197"/>
      <c r="B82" s="197"/>
      <c r="C82" s="218"/>
      <c r="D82" s="219"/>
    </row>
    <row r="83" spans="1:4" ht="12.75">
      <c r="A83" s="197"/>
      <c r="B83" s="197"/>
      <c r="C83" s="218"/>
      <c r="D83" s="219"/>
    </row>
    <row r="84" spans="1:4" ht="12.75">
      <c r="A84" s="197"/>
      <c r="B84" s="197"/>
      <c r="C84" s="218"/>
      <c r="D84" s="219"/>
    </row>
    <row r="85" spans="1:4" ht="12.75">
      <c r="A85" s="197"/>
      <c r="B85" s="197"/>
      <c r="C85" s="218"/>
      <c r="D85" s="219"/>
    </row>
    <row r="86" spans="1:4" ht="12.75">
      <c r="A86" s="197"/>
      <c r="B86" s="197"/>
      <c r="C86" s="218"/>
      <c r="D86" s="219"/>
    </row>
    <row r="87" spans="1:4" ht="12.75">
      <c r="A87" s="197"/>
      <c r="B87" s="197"/>
      <c r="C87" s="218"/>
      <c r="D87" s="219"/>
    </row>
    <row r="88" spans="1:4" ht="12.75">
      <c r="A88" s="197"/>
      <c r="B88" s="197"/>
      <c r="C88" s="218"/>
      <c r="D88" s="219"/>
    </row>
    <row r="89" spans="1:4" ht="12.75">
      <c r="A89" s="197"/>
      <c r="B89" s="197"/>
      <c r="C89" s="218"/>
      <c r="D89" s="219"/>
    </row>
    <row r="90" spans="1:4" ht="12.75">
      <c r="A90" s="197"/>
      <c r="B90" s="197"/>
      <c r="C90" s="218"/>
      <c r="D90" s="219"/>
    </row>
    <row r="91" spans="1:4" ht="12.75">
      <c r="A91" s="197"/>
      <c r="B91" s="197"/>
      <c r="C91" s="218"/>
      <c r="D91" s="219"/>
    </row>
    <row r="92" spans="1:4" ht="12.75">
      <c r="A92" s="197"/>
      <c r="B92" s="197"/>
      <c r="C92" s="218"/>
      <c r="D92" s="219"/>
    </row>
    <row r="93" spans="1:4" ht="12.75">
      <c r="A93" s="197"/>
      <c r="B93" s="197"/>
      <c r="C93" s="218"/>
      <c r="D93" s="219"/>
    </row>
    <row r="94" spans="1:4" ht="12.75">
      <c r="A94" s="197"/>
      <c r="B94" s="197"/>
      <c r="C94" s="218"/>
      <c r="D94" s="219"/>
    </row>
    <row r="95" spans="1:4" ht="12.75">
      <c r="A95" s="197"/>
      <c r="B95" s="197"/>
      <c r="C95" s="218"/>
      <c r="D95" s="219"/>
    </row>
    <row r="96" spans="1:4" ht="12.75">
      <c r="A96" s="197"/>
      <c r="B96" s="197"/>
      <c r="C96" s="218"/>
      <c r="D96" s="219"/>
    </row>
    <row r="97" spans="1:4" ht="12.75">
      <c r="A97" s="197"/>
      <c r="B97" s="197"/>
      <c r="C97" s="218"/>
      <c r="D97" s="219"/>
    </row>
    <row r="98" spans="1:4" ht="12.75">
      <c r="A98" s="197"/>
      <c r="B98" s="197"/>
      <c r="C98" s="218"/>
      <c r="D98" s="219"/>
    </row>
    <row r="99" spans="1:4" ht="12.75">
      <c r="A99" s="197"/>
      <c r="B99" s="197"/>
      <c r="C99" s="218"/>
      <c r="D99" s="219"/>
    </row>
    <row r="100" spans="1:4" ht="12.75">
      <c r="A100" s="197"/>
      <c r="B100" s="197"/>
      <c r="C100" s="218"/>
      <c r="D100" s="219"/>
    </row>
    <row r="101" spans="1:4" ht="12.75">
      <c r="A101" s="197"/>
      <c r="B101" s="197"/>
      <c r="C101" s="218"/>
      <c r="D101" s="219"/>
    </row>
    <row r="102" spans="1:4" ht="12.75">
      <c r="A102" s="197"/>
      <c r="B102" s="197"/>
      <c r="C102" s="218"/>
      <c r="D102" s="219"/>
    </row>
    <row r="103" spans="1:4" ht="12.75">
      <c r="A103" s="197"/>
      <c r="B103" s="197"/>
      <c r="C103" s="218"/>
      <c r="D103" s="219"/>
    </row>
    <row r="104" spans="1:4" ht="12.75">
      <c r="A104" s="197"/>
      <c r="B104" s="197"/>
      <c r="C104" s="218"/>
      <c r="D104" s="219"/>
    </row>
    <row r="105" spans="1:4" ht="12.75">
      <c r="A105" s="197"/>
      <c r="B105" s="197"/>
      <c r="C105" s="218"/>
      <c r="D105" s="219"/>
    </row>
    <row r="106" spans="1:4" ht="12.75">
      <c r="A106" s="197"/>
      <c r="B106" s="197"/>
      <c r="C106" s="218"/>
      <c r="D106" s="219"/>
    </row>
    <row r="107" spans="1:4" ht="12.75">
      <c r="A107" s="197"/>
      <c r="B107" s="197"/>
      <c r="C107" s="218"/>
      <c r="D107" s="219"/>
    </row>
    <row r="108" spans="1:4" ht="12.75">
      <c r="A108" s="197"/>
      <c r="B108" s="197"/>
      <c r="C108" s="218"/>
      <c r="D108" s="219"/>
    </row>
    <row r="109" spans="1:4" ht="12.75">
      <c r="A109" s="197"/>
      <c r="B109" s="197"/>
      <c r="C109" s="218"/>
      <c r="D109" s="219"/>
    </row>
    <row r="110" spans="1:4" ht="12.75">
      <c r="A110" s="197"/>
      <c r="B110" s="197"/>
      <c r="C110" s="218"/>
      <c r="D110" s="219"/>
    </row>
    <row r="111" spans="1:4" ht="12.75">
      <c r="A111" s="197"/>
      <c r="B111" s="197"/>
      <c r="C111" s="218"/>
      <c r="D111" s="219"/>
    </row>
    <row r="112" spans="1:4" ht="12.75">
      <c r="A112" s="197"/>
      <c r="B112" s="197"/>
      <c r="C112" s="218"/>
      <c r="D112" s="219"/>
    </row>
    <row r="113" spans="1:4" ht="12.75">
      <c r="A113" s="197"/>
      <c r="B113" s="197"/>
      <c r="C113" s="218"/>
      <c r="D113" s="219"/>
    </row>
    <row r="114" spans="1:4" ht="12.75">
      <c r="A114" s="197"/>
      <c r="B114" s="197"/>
      <c r="C114" s="218"/>
      <c r="D114" s="219"/>
    </row>
    <row r="115" spans="1:4" ht="12.75">
      <c r="A115" s="197"/>
      <c r="B115" s="197"/>
      <c r="C115" s="218"/>
      <c r="D115" s="219"/>
    </row>
    <row r="116" spans="1:4" ht="12.75">
      <c r="A116" s="197"/>
      <c r="B116" s="197"/>
      <c r="C116" s="218"/>
      <c r="D116" s="219"/>
    </row>
    <row r="117" spans="1:4" ht="12.75">
      <c r="A117" s="197"/>
      <c r="B117" s="197"/>
      <c r="C117" s="218"/>
      <c r="D117" s="219"/>
    </row>
    <row r="118" spans="1:4" ht="12.75">
      <c r="A118" s="197"/>
      <c r="B118" s="197"/>
      <c r="C118" s="218"/>
      <c r="D118" s="219"/>
    </row>
    <row r="119" spans="1:4" ht="12.75">
      <c r="A119" s="197"/>
      <c r="B119" s="197"/>
      <c r="C119" s="218"/>
      <c r="D119" s="219"/>
    </row>
    <row r="120" spans="1:4" ht="12.75">
      <c r="A120" s="197"/>
      <c r="B120" s="197"/>
      <c r="C120" s="218"/>
      <c r="D120" s="219"/>
    </row>
    <row r="121" spans="1:4" ht="12.75">
      <c r="A121" s="197"/>
      <c r="B121" s="197"/>
      <c r="C121" s="218"/>
      <c r="D121" s="219"/>
    </row>
    <row r="122" spans="1:4" ht="12.75">
      <c r="A122" s="197"/>
      <c r="B122" s="197"/>
      <c r="C122" s="218"/>
      <c r="D122" s="219"/>
    </row>
    <row r="123" spans="1:4" ht="12.75">
      <c r="A123" s="197"/>
      <c r="B123" s="197"/>
      <c r="C123" s="218"/>
      <c r="D123" s="219"/>
    </row>
    <row r="124" spans="1:4" ht="12.75">
      <c r="A124" s="197"/>
      <c r="B124" s="197"/>
      <c r="C124" s="218"/>
      <c r="D124" s="219"/>
    </row>
    <row r="125" spans="1:4" ht="12.75">
      <c r="A125" s="197"/>
      <c r="B125" s="197"/>
      <c r="C125" s="218"/>
      <c r="D125" s="219"/>
    </row>
    <row r="126" spans="1:4" ht="12.75">
      <c r="A126" s="197"/>
      <c r="B126" s="197"/>
      <c r="C126" s="218"/>
      <c r="D126" s="219"/>
    </row>
    <row r="127" spans="1:4" ht="12.75">
      <c r="A127" s="197"/>
      <c r="B127" s="197"/>
      <c r="C127" s="218"/>
      <c r="D127" s="219"/>
    </row>
    <row r="128" spans="1:4" ht="12.75">
      <c r="A128" s="197"/>
      <c r="B128" s="197"/>
      <c r="C128" s="218"/>
      <c r="D128" s="219"/>
    </row>
    <row r="129" spans="1:4" ht="12.75">
      <c r="A129" s="197"/>
      <c r="B129" s="197"/>
      <c r="C129" s="218"/>
      <c r="D129" s="219"/>
    </row>
    <row r="130" spans="1:4" ht="12.75">
      <c r="A130" s="197"/>
      <c r="B130" s="197"/>
      <c r="C130" s="218"/>
      <c r="D130" s="219"/>
    </row>
    <row r="131" spans="1:4" ht="12.75">
      <c r="A131" s="197"/>
      <c r="B131" s="197"/>
      <c r="C131" s="218"/>
      <c r="D131" s="219"/>
    </row>
    <row r="132" spans="1:4" ht="12.75">
      <c r="A132" s="197"/>
      <c r="B132" s="197"/>
      <c r="C132" s="218"/>
      <c r="D132" s="219"/>
    </row>
    <row r="133" spans="1:4" ht="12.75">
      <c r="A133" s="197"/>
      <c r="B133" s="197"/>
      <c r="C133" s="218"/>
      <c r="D133" s="219"/>
    </row>
    <row r="134" spans="1:4" ht="12.75">
      <c r="A134" s="197"/>
      <c r="B134" s="197"/>
      <c r="C134" s="218"/>
      <c r="D134" s="219"/>
    </row>
    <row r="135" spans="1:4" ht="12.75">
      <c r="A135" s="197"/>
      <c r="B135" s="197"/>
      <c r="C135" s="218"/>
      <c r="D135" s="219"/>
    </row>
    <row r="136" spans="1:4" ht="12.75">
      <c r="A136" s="197"/>
      <c r="B136" s="197"/>
      <c r="C136" s="218"/>
      <c r="D136" s="219"/>
    </row>
    <row r="137" spans="1:4" ht="12.75">
      <c r="A137" s="197"/>
      <c r="B137" s="197"/>
      <c r="C137" s="218"/>
      <c r="D137" s="219"/>
    </row>
    <row r="138" spans="1:4" ht="12.75">
      <c r="A138" s="197"/>
      <c r="B138" s="197"/>
      <c r="C138" s="218"/>
      <c r="D138" s="219"/>
    </row>
    <row r="139" spans="1:4" ht="12.75">
      <c r="A139" s="197"/>
      <c r="B139" s="197"/>
      <c r="C139" s="218"/>
      <c r="D139" s="219"/>
    </row>
    <row r="140" spans="1:4" ht="12.75">
      <c r="A140" s="197"/>
      <c r="B140" s="197"/>
      <c r="C140" s="218"/>
      <c r="D140" s="219"/>
    </row>
    <row r="141" spans="1:4" ht="12.75">
      <c r="A141" s="197"/>
      <c r="B141" s="197"/>
      <c r="C141" s="218"/>
      <c r="D141" s="219"/>
    </row>
    <row r="142" spans="1:4" ht="12.75">
      <c r="A142" s="197"/>
      <c r="B142" s="197"/>
      <c r="C142" s="218"/>
      <c r="D142" s="219"/>
    </row>
    <row r="143" spans="1:4" ht="12.75">
      <c r="A143" s="197"/>
      <c r="B143" s="197"/>
      <c r="C143" s="218"/>
      <c r="D143" s="219"/>
    </row>
    <row r="144" spans="1:4" ht="12.75">
      <c r="A144" s="197"/>
      <c r="B144" s="197"/>
      <c r="C144" s="218"/>
      <c r="D144" s="219"/>
    </row>
    <row r="145" spans="1:4" ht="12.75">
      <c r="A145" s="197"/>
      <c r="B145" s="197"/>
      <c r="C145" s="218"/>
      <c r="D145" s="219"/>
    </row>
    <row r="146" spans="1:4" ht="12.75">
      <c r="A146" s="197"/>
      <c r="B146" s="197"/>
      <c r="C146" s="218"/>
      <c r="D146" s="219"/>
    </row>
    <row r="147" spans="1:4" ht="12.75">
      <c r="A147" s="197"/>
      <c r="B147" s="197"/>
      <c r="C147" s="218"/>
      <c r="D147" s="219"/>
    </row>
    <row r="148" spans="1:4" ht="12.75">
      <c r="A148" s="197"/>
      <c r="B148" s="197"/>
      <c r="C148" s="218"/>
      <c r="D148" s="219"/>
    </row>
    <row r="149" spans="1:4" ht="12.75">
      <c r="A149" s="197"/>
      <c r="B149" s="197"/>
      <c r="C149" s="218"/>
      <c r="D149" s="219"/>
    </row>
    <row r="150" spans="1:4" ht="12.75">
      <c r="A150" s="197"/>
      <c r="B150" s="197"/>
      <c r="C150" s="218"/>
      <c r="D150" s="219"/>
    </row>
    <row r="151" spans="1:4" ht="12.75">
      <c r="A151" s="197"/>
      <c r="B151" s="197"/>
      <c r="C151" s="218"/>
      <c r="D151" s="219"/>
    </row>
    <row r="152" spans="1:4" ht="12.75">
      <c r="A152" s="197"/>
      <c r="B152" s="197"/>
      <c r="C152" s="218"/>
      <c r="D152" s="219"/>
    </row>
    <row r="153" spans="1:4" ht="12.75">
      <c r="A153" s="197"/>
      <c r="B153" s="197"/>
      <c r="C153" s="218"/>
      <c r="D153" s="219"/>
    </row>
    <row r="154" spans="1:4" ht="12.75">
      <c r="A154" s="197"/>
      <c r="B154" s="197"/>
      <c r="C154" s="218"/>
      <c r="D154" s="219"/>
    </row>
    <row r="155" spans="1:4" ht="12.75">
      <c r="A155" s="197"/>
      <c r="B155" s="197"/>
      <c r="C155" s="218"/>
      <c r="D155" s="219"/>
    </row>
    <row r="156" spans="1:4" ht="12.75">
      <c r="A156" s="197"/>
      <c r="B156" s="197"/>
      <c r="C156" s="218"/>
      <c r="D156" s="219"/>
    </row>
    <row r="157" spans="1:4" ht="12.75">
      <c r="A157" s="197"/>
      <c r="B157" s="197"/>
      <c r="C157" s="218"/>
      <c r="D157" s="219"/>
    </row>
    <row r="158" spans="1:4" ht="12.75">
      <c r="A158" s="197"/>
      <c r="B158" s="197"/>
      <c r="C158" s="218"/>
      <c r="D158" s="219"/>
    </row>
    <row r="159" spans="1:4" ht="12.75">
      <c r="A159" s="197"/>
      <c r="B159" s="197"/>
      <c r="C159" s="218"/>
      <c r="D159" s="219"/>
    </row>
    <row r="160" spans="1:4" ht="12.75">
      <c r="A160" s="197"/>
      <c r="B160" s="197"/>
      <c r="C160" s="218"/>
      <c r="D160" s="219"/>
    </row>
    <row r="161" spans="1:4" ht="12.75">
      <c r="A161" s="197"/>
      <c r="B161" s="197"/>
      <c r="C161" s="218"/>
      <c r="D161" s="219"/>
    </row>
    <row r="162" spans="1:4" ht="12.75">
      <c r="A162" s="197"/>
      <c r="B162" s="197"/>
      <c r="C162" s="218"/>
      <c r="D162" s="219"/>
    </row>
    <row r="163" spans="1:4" ht="12.75">
      <c r="A163" s="197"/>
      <c r="B163" s="197"/>
      <c r="C163" s="218"/>
      <c r="D163" s="219"/>
    </row>
    <row r="164" spans="1:4" ht="12.75">
      <c r="A164" s="197"/>
      <c r="B164" s="197"/>
      <c r="C164" s="218"/>
      <c r="D164" s="219"/>
    </row>
    <row r="165" spans="1:4" ht="12.75">
      <c r="A165" s="197"/>
      <c r="B165" s="197"/>
      <c r="C165" s="218"/>
      <c r="D165" s="219"/>
    </row>
    <row r="166" spans="1:4" ht="12.75">
      <c r="A166" s="197"/>
      <c r="B166" s="197"/>
      <c r="C166" s="218"/>
      <c r="D166" s="219"/>
    </row>
    <row r="167" spans="1:4" ht="12.75">
      <c r="A167" s="197"/>
      <c r="B167" s="197"/>
      <c r="C167" s="218"/>
      <c r="D167" s="219"/>
    </row>
    <row r="168" spans="1:4" ht="12.75">
      <c r="A168" s="197"/>
      <c r="B168" s="197"/>
      <c r="C168" s="218"/>
      <c r="D168" s="219"/>
    </row>
    <row r="169" spans="1:4" ht="12.75">
      <c r="A169" s="197"/>
      <c r="B169" s="197"/>
      <c r="C169" s="218"/>
      <c r="D169" s="219"/>
    </row>
    <row r="170" spans="1:4" ht="12.75">
      <c r="A170" s="197"/>
      <c r="B170" s="197"/>
      <c r="C170" s="218"/>
      <c r="D170" s="219"/>
    </row>
    <row r="171" spans="1:4" ht="12.75">
      <c r="A171" s="197"/>
      <c r="B171" s="197"/>
      <c r="C171" s="218"/>
      <c r="D171" s="219"/>
    </row>
    <row r="172" spans="1:4" ht="12.75">
      <c r="A172" s="197"/>
      <c r="B172" s="197"/>
      <c r="C172" s="218"/>
      <c r="D172" s="219"/>
    </row>
    <row r="173" spans="1:4" ht="12.75">
      <c r="A173" s="197"/>
      <c r="B173" s="197"/>
      <c r="C173" s="218"/>
      <c r="D173" s="219"/>
    </row>
    <row r="174" spans="1:4" ht="12.75">
      <c r="A174" s="197"/>
      <c r="B174" s="197"/>
      <c r="C174" s="218"/>
      <c r="D174" s="219"/>
    </row>
    <row r="175" spans="1:4" ht="12.75">
      <c r="A175" s="197"/>
      <c r="B175" s="197"/>
      <c r="C175" s="218"/>
      <c r="D175" s="219"/>
    </row>
    <row r="176" spans="1:4" ht="12.75">
      <c r="A176" s="197"/>
      <c r="B176" s="197"/>
      <c r="C176" s="218"/>
      <c r="D176" s="219"/>
    </row>
    <row r="177" spans="1:4" ht="12.75">
      <c r="A177" s="197"/>
      <c r="B177" s="197"/>
      <c r="C177" s="218"/>
      <c r="D177" s="219"/>
    </row>
    <row r="178" spans="1:4" ht="12.75">
      <c r="A178" s="197"/>
      <c r="B178" s="197"/>
      <c r="C178" s="218"/>
      <c r="D178" s="219"/>
    </row>
    <row r="179" spans="1:4" ht="12.75">
      <c r="A179" s="197"/>
      <c r="B179" s="197"/>
      <c r="C179" s="218"/>
      <c r="D179" s="219"/>
    </row>
    <row r="180" spans="1:4" ht="12.75">
      <c r="A180" s="197"/>
      <c r="B180" s="197"/>
      <c r="C180" s="218"/>
      <c r="D180" s="219"/>
    </row>
    <row r="181" spans="1:4" ht="12.75">
      <c r="A181" s="197"/>
      <c r="B181" s="197"/>
      <c r="C181" s="218"/>
      <c r="D181" s="219"/>
    </row>
    <row r="182" spans="1:4" ht="12.75">
      <c r="A182" s="197"/>
      <c r="B182" s="197"/>
      <c r="C182" s="218"/>
      <c r="D182" s="219"/>
    </row>
    <row r="183" spans="1:4" ht="12.75">
      <c r="A183" s="197"/>
      <c r="B183" s="197"/>
      <c r="C183" s="218"/>
      <c r="D183" s="219"/>
    </row>
    <row r="184" spans="1:4" ht="12.75">
      <c r="A184" s="197"/>
      <c r="B184" s="197"/>
      <c r="C184" s="218"/>
      <c r="D184" s="219"/>
    </row>
    <row r="185" spans="1:4" ht="12.75">
      <c r="A185" s="197"/>
      <c r="B185" s="197"/>
      <c r="C185" s="218"/>
      <c r="D185" s="219"/>
    </row>
    <row r="186" spans="1:4" ht="12.75">
      <c r="A186" s="197"/>
      <c r="B186" s="197"/>
      <c r="C186" s="218"/>
      <c r="D186" s="219"/>
    </row>
    <row r="187" spans="1:4" ht="12.75">
      <c r="A187" s="197"/>
      <c r="B187" s="197"/>
      <c r="C187" s="218"/>
      <c r="D187" s="219"/>
    </row>
    <row r="188" spans="1:4" ht="12.75">
      <c r="A188" s="197"/>
      <c r="B188" s="197"/>
      <c r="C188" s="218"/>
      <c r="D188" s="219"/>
    </row>
    <row r="189" spans="1:4" ht="12.75">
      <c r="A189" s="197"/>
      <c r="B189" s="197"/>
      <c r="C189" s="218"/>
      <c r="D189" s="219"/>
    </row>
    <row r="190" spans="1:4" ht="12.75">
      <c r="A190" s="197"/>
      <c r="B190" s="197"/>
      <c r="C190" s="218"/>
      <c r="D190" s="219"/>
    </row>
    <row r="191" spans="1:4" ht="12.75">
      <c r="A191" s="197"/>
      <c r="B191" s="197"/>
      <c r="C191" s="218"/>
      <c r="D191" s="219"/>
    </row>
    <row r="192" spans="1:4" ht="12.75">
      <c r="A192" s="197"/>
      <c r="B192" s="197"/>
      <c r="C192" s="218"/>
      <c r="D192" s="219"/>
    </row>
    <row r="193" spans="1:4" ht="12.75">
      <c r="A193" s="197"/>
      <c r="B193" s="197"/>
      <c r="C193" s="218"/>
      <c r="D193" s="219"/>
    </row>
    <row r="194" spans="1:4" ht="12.75">
      <c r="A194" s="197"/>
      <c r="B194" s="197"/>
      <c r="C194" s="218"/>
      <c r="D194" s="219"/>
    </row>
    <row r="195" spans="1:4" ht="12.75">
      <c r="A195" s="197"/>
      <c r="B195" s="197"/>
      <c r="C195" s="218"/>
      <c r="D195" s="219"/>
    </row>
    <row r="196" spans="1:4" ht="12.75">
      <c r="A196" s="197"/>
      <c r="B196" s="197"/>
      <c r="C196" s="218"/>
      <c r="D196" s="219"/>
    </row>
    <row r="197" spans="1:4" ht="12.75">
      <c r="A197" s="197"/>
      <c r="B197" s="197"/>
      <c r="C197" s="218"/>
      <c r="D197" s="219"/>
    </row>
    <row r="198" spans="1:4" ht="12.75">
      <c r="A198" s="197"/>
      <c r="B198" s="197"/>
      <c r="C198" s="218"/>
      <c r="D198" s="219"/>
    </row>
    <row r="199" spans="1:4" ht="12.75">
      <c r="A199" s="197"/>
      <c r="B199" s="197"/>
      <c r="C199" s="218"/>
      <c r="D199" s="219"/>
    </row>
    <row r="200" spans="1:4" ht="12.75">
      <c r="A200" s="197"/>
      <c r="B200" s="197"/>
      <c r="C200" s="218"/>
      <c r="D200" s="219"/>
    </row>
    <row r="201" spans="1:4" ht="12.75">
      <c r="A201" s="197"/>
      <c r="B201" s="197"/>
      <c r="C201" s="218"/>
      <c r="D201" s="219"/>
    </row>
    <row r="202" spans="1:4" ht="12.75">
      <c r="A202" s="197"/>
      <c r="B202" s="197"/>
      <c r="C202" s="218"/>
      <c r="D202" s="219"/>
    </row>
    <row r="203" spans="1:4" ht="12.75">
      <c r="A203" s="197"/>
      <c r="B203" s="197"/>
      <c r="C203" s="218"/>
      <c r="D203" s="219"/>
    </row>
    <row r="204" spans="1:4" ht="12.75">
      <c r="A204" s="197"/>
      <c r="B204" s="197"/>
      <c r="C204" s="218"/>
      <c r="D204" s="219"/>
    </row>
    <row r="205" spans="1:4" ht="12.75">
      <c r="A205" s="197"/>
      <c r="B205" s="197"/>
      <c r="C205" s="218"/>
      <c r="D205" s="219"/>
    </row>
    <row r="206" spans="1:4" ht="12.75">
      <c r="A206" s="197"/>
      <c r="B206" s="197"/>
      <c r="C206" s="218"/>
      <c r="D206" s="219"/>
    </row>
    <row r="207" spans="1:4" ht="12.75">
      <c r="A207" s="197"/>
      <c r="B207" s="197"/>
      <c r="C207" s="218"/>
      <c r="D207" s="219"/>
    </row>
    <row r="208" spans="1:4" ht="12.75">
      <c r="A208" s="197"/>
      <c r="B208" s="197"/>
      <c r="C208" s="218"/>
      <c r="D208" s="219"/>
    </row>
    <row r="209" spans="1:4" ht="12.75">
      <c r="A209" s="197"/>
      <c r="B209" s="197"/>
      <c r="C209" s="218"/>
      <c r="D209" s="219"/>
    </row>
    <row r="210" spans="1:4" ht="12.75">
      <c r="A210" s="197"/>
      <c r="B210" s="197"/>
      <c r="C210" s="218"/>
      <c r="D210" s="219"/>
    </row>
    <row r="211" spans="1:4" ht="12.75">
      <c r="A211" s="197"/>
      <c r="B211" s="197"/>
      <c r="C211" s="218"/>
      <c r="D211" s="219"/>
    </row>
    <row r="212" spans="1:4" ht="12.75">
      <c r="A212" s="197"/>
      <c r="B212" s="197"/>
      <c r="C212" s="218"/>
      <c r="D212" s="219"/>
    </row>
    <row r="213" spans="1:4" ht="12.75">
      <c r="A213" s="197"/>
      <c r="B213" s="197"/>
      <c r="C213" s="218"/>
      <c r="D213" s="219"/>
    </row>
    <row r="214" spans="1:4" ht="12.75">
      <c r="A214" s="197"/>
      <c r="B214" s="197"/>
      <c r="C214" s="218"/>
      <c r="D214" s="219"/>
    </row>
    <row r="215" spans="1:4" ht="12.75">
      <c r="A215" s="197"/>
      <c r="B215" s="197"/>
      <c r="C215" s="218"/>
      <c r="D215" s="219"/>
    </row>
    <row r="216" spans="1:4" ht="12.75">
      <c r="A216" s="197"/>
      <c r="B216" s="197"/>
      <c r="C216" s="218"/>
      <c r="D216" s="219"/>
    </row>
    <row r="217" spans="1:4" ht="12.75">
      <c r="A217" s="197"/>
      <c r="B217" s="197"/>
      <c r="C217" s="218"/>
      <c r="D217" s="219"/>
    </row>
    <row r="218" spans="1:4" ht="12.75">
      <c r="A218" s="197"/>
      <c r="B218" s="197"/>
      <c r="C218" s="218"/>
      <c r="D218" s="219"/>
    </row>
    <row r="219" spans="1:4" ht="12.75">
      <c r="A219" s="197"/>
      <c r="B219" s="197"/>
      <c r="C219" s="218"/>
      <c r="D219" s="219"/>
    </row>
    <row r="220" spans="1:4" ht="12.75">
      <c r="A220" s="197"/>
      <c r="B220" s="197"/>
      <c r="C220" s="218"/>
      <c r="D220" s="219"/>
    </row>
    <row r="221" spans="1:4" ht="12.75">
      <c r="A221" s="197"/>
      <c r="B221" s="197"/>
      <c r="C221" s="218"/>
      <c r="D221" s="219"/>
    </row>
    <row r="222" spans="1:4" ht="12.75">
      <c r="A222" s="197"/>
      <c r="B222" s="197"/>
      <c r="C222" s="218"/>
      <c r="D222" s="219"/>
    </row>
    <row r="223" spans="1:4" ht="12.75">
      <c r="A223" s="197"/>
      <c r="B223" s="197"/>
      <c r="C223" s="218"/>
      <c r="D223" s="219"/>
    </row>
    <row r="224" spans="1:4" ht="12.75">
      <c r="A224" s="197"/>
      <c r="B224" s="197"/>
      <c r="C224" s="218"/>
      <c r="D224" s="219"/>
    </row>
    <row r="225" spans="1:4" ht="12.75">
      <c r="A225" s="197"/>
      <c r="B225" s="197"/>
      <c r="C225" s="218"/>
      <c r="D225" s="219"/>
    </row>
    <row r="226" spans="1:4" ht="12.75">
      <c r="A226" s="197"/>
      <c r="B226" s="197"/>
      <c r="C226" s="218"/>
      <c r="D226" s="219"/>
    </row>
    <row r="227" spans="1:4" ht="12.75">
      <c r="A227" s="197"/>
      <c r="B227" s="197"/>
      <c r="C227" s="218"/>
      <c r="D227" s="219"/>
    </row>
    <row r="228" spans="1:4" ht="12.75">
      <c r="A228" s="197"/>
      <c r="B228" s="197"/>
      <c r="C228" s="218"/>
      <c r="D228" s="219"/>
    </row>
    <row r="229" spans="1:4" ht="12.75">
      <c r="A229" s="197"/>
      <c r="B229" s="197"/>
      <c r="C229" s="218"/>
      <c r="D229" s="219"/>
    </row>
    <row r="230" spans="1:4" ht="12.75">
      <c r="A230" s="197"/>
      <c r="B230" s="197"/>
      <c r="C230" s="218"/>
      <c r="D230" s="219"/>
    </row>
    <row r="231" spans="1:4" ht="12.75">
      <c r="A231" s="197"/>
      <c r="B231" s="197"/>
      <c r="C231" s="218"/>
      <c r="D231" s="219"/>
    </row>
    <row r="232" spans="1:4" ht="12.75">
      <c r="A232" s="197"/>
      <c r="B232" s="197"/>
      <c r="C232" s="218"/>
      <c r="D232" s="219"/>
    </row>
    <row r="233" spans="1:4" ht="12.75">
      <c r="A233" s="197"/>
      <c r="B233" s="197"/>
      <c r="C233" s="218"/>
      <c r="D233" s="219"/>
    </row>
    <row r="234" spans="1:4" ht="12.75">
      <c r="A234" s="197"/>
      <c r="B234" s="197"/>
      <c r="C234" s="218"/>
      <c r="D234" s="219"/>
    </row>
    <row r="235" spans="1:4" ht="12.75">
      <c r="A235" s="197"/>
      <c r="B235" s="197"/>
      <c r="C235" s="218"/>
      <c r="D235" s="219"/>
    </row>
    <row r="236" spans="1:4" ht="12.75">
      <c r="A236" s="197"/>
      <c r="B236" s="197"/>
      <c r="C236" s="218"/>
      <c r="D236" s="219"/>
    </row>
    <row r="237" spans="1:4" ht="12.75">
      <c r="A237" s="197"/>
      <c r="B237" s="197"/>
      <c r="C237" s="218"/>
      <c r="D237" s="219"/>
    </row>
    <row r="238" spans="1:4" ht="12.75">
      <c r="A238" s="197"/>
      <c r="B238" s="197"/>
      <c r="C238" s="218"/>
      <c r="D238" s="219"/>
    </row>
    <row r="239" spans="1:4" ht="12.75">
      <c r="A239" s="197"/>
      <c r="B239" s="197"/>
      <c r="C239" s="218"/>
      <c r="D239" s="219"/>
    </row>
    <row r="240" spans="1:4" ht="12.75">
      <c r="A240" s="197"/>
      <c r="B240" s="197"/>
      <c r="C240" s="218"/>
      <c r="D240" s="219"/>
    </row>
    <row r="241" spans="1:4" ht="12.75">
      <c r="A241" s="197"/>
      <c r="B241" s="197"/>
      <c r="C241" s="218"/>
      <c r="D241" s="219"/>
    </row>
    <row r="242" spans="1:4" ht="12.75">
      <c r="A242" s="197"/>
      <c r="B242" s="197"/>
      <c r="C242" s="218"/>
      <c r="D242" s="219"/>
    </row>
    <row r="243" spans="1:4" ht="12.75">
      <c r="A243" s="197"/>
      <c r="B243" s="197"/>
      <c r="C243" s="218"/>
      <c r="D243" s="219"/>
    </row>
    <row r="244" spans="1:4" ht="12.75">
      <c r="A244" s="197"/>
      <c r="B244" s="197"/>
      <c r="C244" s="218"/>
      <c r="D244" s="219"/>
    </row>
    <row r="245" spans="1:4" ht="12.75">
      <c r="A245" s="197"/>
      <c r="B245" s="197"/>
      <c r="C245" s="218"/>
      <c r="D245" s="219"/>
    </row>
    <row r="246" spans="1:4" ht="12.75">
      <c r="A246" s="197"/>
      <c r="B246" s="197"/>
      <c r="C246" s="218"/>
      <c r="D246" s="219"/>
    </row>
    <row r="247" spans="1:4" ht="12.75">
      <c r="A247" s="197"/>
      <c r="B247" s="197"/>
      <c r="C247" s="218"/>
      <c r="D247" s="219"/>
    </row>
    <row r="248" spans="1:4" ht="12.75">
      <c r="A248" s="197"/>
      <c r="B248" s="197"/>
      <c r="C248" s="218"/>
      <c r="D248" s="219"/>
    </row>
    <row r="249" spans="1:4" ht="12.75">
      <c r="A249" s="197"/>
      <c r="B249" s="197"/>
      <c r="C249" s="218"/>
      <c r="D249" s="219"/>
    </row>
    <row r="250" spans="1:4" ht="12.75">
      <c r="A250" s="197"/>
      <c r="B250" s="197"/>
      <c r="C250" s="218"/>
      <c r="D250" s="219"/>
    </row>
    <row r="251" spans="1:4" ht="12.75">
      <c r="A251" s="197"/>
      <c r="B251" s="197"/>
      <c r="C251" s="218"/>
      <c r="D251" s="219"/>
    </row>
    <row r="252" spans="1:4" ht="12.75">
      <c r="A252" s="197"/>
      <c r="B252" s="197"/>
      <c r="C252" s="218"/>
      <c r="D252" s="219"/>
    </row>
    <row r="253" spans="1:4" ht="12.75">
      <c r="A253" s="197"/>
      <c r="B253" s="197"/>
      <c r="C253" s="218"/>
      <c r="D253" s="219"/>
    </row>
    <row r="254" spans="1:4" ht="12.75">
      <c r="A254" s="197"/>
      <c r="B254" s="197"/>
      <c r="C254" s="218"/>
      <c r="D254" s="219"/>
    </row>
    <row r="255" spans="1:4" ht="12.75">
      <c r="A255" s="197"/>
      <c r="B255" s="197"/>
      <c r="C255" s="218"/>
      <c r="D255" s="219"/>
    </row>
    <row r="256" spans="1:4" ht="12.75">
      <c r="A256" s="197"/>
      <c r="B256" s="197"/>
      <c r="C256" s="218"/>
      <c r="D256" s="219"/>
    </row>
    <row r="257" spans="1:4" ht="12.75">
      <c r="A257" s="197"/>
      <c r="B257" s="197"/>
      <c r="C257" s="218"/>
      <c r="D257" s="219"/>
    </row>
    <row r="258" spans="1:4" ht="12.75">
      <c r="A258" s="197"/>
      <c r="B258" s="197"/>
      <c r="C258" s="218"/>
      <c r="D258" s="219"/>
    </row>
    <row r="259" spans="1:4" ht="12.75">
      <c r="A259" s="197"/>
      <c r="B259" s="197"/>
      <c r="C259" s="218"/>
      <c r="D259" s="219"/>
    </row>
    <row r="260" spans="1:4" ht="12.75">
      <c r="A260" s="197"/>
      <c r="B260" s="197"/>
      <c r="C260" s="218"/>
      <c r="D260" s="219"/>
    </row>
    <row r="261" spans="1:4" ht="12.75">
      <c r="A261" s="197"/>
      <c r="B261" s="197"/>
      <c r="C261" s="218"/>
      <c r="D261" s="219"/>
    </row>
    <row r="262" spans="1:4" ht="12.75">
      <c r="A262" s="197"/>
      <c r="B262" s="197"/>
      <c r="C262" s="218"/>
      <c r="D262" s="219"/>
    </row>
    <row r="263" spans="1:4" ht="12.75">
      <c r="A263" s="197"/>
      <c r="B263" s="197"/>
      <c r="C263" s="218"/>
      <c r="D263" s="219"/>
    </row>
    <row r="264" spans="1:4" ht="12.75">
      <c r="A264" s="197"/>
      <c r="B264" s="197"/>
      <c r="C264" s="218"/>
      <c r="D264" s="219"/>
    </row>
    <row r="265" spans="1:4" ht="12.75">
      <c r="A265" s="197"/>
      <c r="B265" s="197"/>
      <c r="C265" s="218"/>
      <c r="D265" s="219"/>
    </row>
    <row r="266" spans="1:4" ht="12.75">
      <c r="A266" s="197"/>
      <c r="B266" s="197"/>
      <c r="C266" s="218"/>
      <c r="D266" s="219"/>
    </row>
    <row r="267" spans="1:4" ht="12.75">
      <c r="A267" s="197"/>
      <c r="B267" s="197"/>
      <c r="C267" s="218"/>
      <c r="D267" s="219"/>
    </row>
    <row r="268" spans="1:4" ht="12.75">
      <c r="A268" s="197"/>
      <c r="B268" s="197"/>
      <c r="C268" s="218"/>
      <c r="D268" s="219"/>
    </row>
    <row r="269" spans="1:4" ht="12.75">
      <c r="A269" s="197"/>
      <c r="B269" s="197"/>
      <c r="C269" s="218"/>
      <c r="D269" s="219"/>
    </row>
    <row r="270" spans="1:4" ht="12.75">
      <c r="A270" s="197"/>
      <c r="B270" s="197"/>
      <c r="C270" s="218"/>
      <c r="D270" s="219"/>
    </row>
    <row r="271" spans="1:4" ht="12.75">
      <c r="A271" s="197"/>
      <c r="B271" s="197"/>
      <c r="C271" s="218"/>
      <c r="D271" s="219"/>
    </row>
    <row r="272" spans="1:4" ht="12.75">
      <c r="A272" s="197"/>
      <c r="B272" s="197"/>
      <c r="C272" s="218"/>
      <c r="D272" s="219"/>
    </row>
    <row r="273" spans="1:4" ht="12.75">
      <c r="A273" s="197"/>
      <c r="B273" s="197"/>
      <c r="C273" s="218"/>
      <c r="D273" s="219"/>
    </row>
    <row r="274" spans="1:4" ht="12.75">
      <c r="A274" s="197"/>
      <c r="B274" s="197"/>
      <c r="C274" s="218"/>
      <c r="D274" s="219"/>
    </row>
    <row r="275" spans="1:4" ht="12.75">
      <c r="A275" s="197"/>
      <c r="B275" s="197"/>
      <c r="C275" s="218"/>
      <c r="D275" s="219"/>
    </row>
    <row r="276" spans="1:4" ht="12.75">
      <c r="A276" s="197"/>
      <c r="B276" s="197"/>
      <c r="C276" s="218"/>
      <c r="D276" s="219"/>
    </row>
    <row r="277" spans="1:4" ht="12.75">
      <c r="A277" s="197"/>
      <c r="B277" s="197"/>
      <c r="C277" s="218"/>
      <c r="D277" s="219"/>
    </row>
    <row r="278" spans="1:4" ht="12.75">
      <c r="A278" s="197"/>
      <c r="B278" s="197"/>
      <c r="C278" s="218"/>
      <c r="D278" s="219"/>
    </row>
    <row r="279" spans="1:4" ht="12.75">
      <c r="A279" s="197"/>
      <c r="B279" s="197"/>
      <c r="C279" s="218"/>
      <c r="D279" s="219"/>
    </row>
    <row r="280" spans="1:4" ht="12.75">
      <c r="A280" s="197"/>
      <c r="B280" s="197"/>
      <c r="C280" s="218"/>
      <c r="D280" s="219"/>
    </row>
    <row r="281" spans="1:4" ht="12.75">
      <c r="A281" s="197"/>
      <c r="B281" s="197"/>
      <c r="C281" s="218"/>
      <c r="D281" s="219"/>
    </row>
    <row r="282" spans="1:4" ht="12.75">
      <c r="A282" s="197"/>
      <c r="B282" s="197"/>
      <c r="C282" s="218"/>
      <c r="D282" s="219"/>
    </row>
    <row r="283" spans="1:4" ht="12.75">
      <c r="A283" s="197"/>
      <c r="B283" s="197"/>
      <c r="C283" s="218"/>
      <c r="D283" s="219"/>
    </row>
    <row r="284" spans="1:4" ht="12.75">
      <c r="A284" s="197"/>
      <c r="B284" s="197"/>
      <c r="C284" s="218"/>
      <c r="D284" s="219"/>
    </row>
    <row r="285" spans="1:4" ht="12.75">
      <c r="A285" s="197"/>
      <c r="B285" s="197"/>
      <c r="C285" s="218"/>
      <c r="D285" s="219"/>
    </row>
    <row r="286" spans="1:4" ht="12.75">
      <c r="A286" s="197"/>
      <c r="B286" s="197"/>
      <c r="C286" s="218"/>
      <c r="D286" s="219"/>
    </row>
    <row r="287" spans="1:4" ht="12.75">
      <c r="A287" s="197"/>
      <c r="B287" s="197"/>
      <c r="C287" s="218"/>
      <c r="D287" s="219"/>
    </row>
    <row r="288" spans="1:4" ht="12.75">
      <c r="A288" s="197"/>
      <c r="B288" s="197"/>
      <c r="C288" s="218"/>
      <c r="D288" s="219"/>
    </row>
    <row r="289" spans="1:4" ht="12.75">
      <c r="A289" s="197"/>
      <c r="B289" s="197"/>
      <c r="C289" s="218"/>
      <c r="D289" s="219"/>
    </row>
    <row r="290" spans="1:4" ht="12.75">
      <c r="A290" s="197"/>
      <c r="B290" s="197"/>
      <c r="C290" s="218"/>
      <c r="D290" s="219"/>
    </row>
    <row r="291" spans="1:4" ht="12.75">
      <c r="A291" s="197"/>
      <c r="B291" s="197"/>
      <c r="C291" s="218"/>
      <c r="D291" s="219"/>
    </row>
    <row r="292" spans="1:4" ht="12.75">
      <c r="A292" s="197"/>
      <c r="B292" s="197"/>
      <c r="C292" s="218"/>
      <c r="D292" s="219"/>
    </row>
    <row r="293" spans="1:4" ht="12.75">
      <c r="A293" s="197"/>
      <c r="B293" s="197"/>
      <c r="C293" s="218"/>
      <c r="D293" s="219"/>
    </row>
    <row r="294" spans="1:4" ht="12.75">
      <c r="A294" s="197"/>
      <c r="B294" s="197"/>
      <c r="C294" s="218"/>
      <c r="D294" s="219"/>
    </row>
    <row r="295" spans="1:4" ht="12.75">
      <c r="A295" s="197"/>
      <c r="B295" s="197"/>
      <c r="C295" s="218"/>
      <c r="D295" s="219"/>
    </row>
    <row r="296" spans="1:4" ht="12.75">
      <c r="A296" s="197"/>
      <c r="B296" s="197"/>
      <c r="C296" s="218"/>
      <c r="D296" s="219"/>
    </row>
    <row r="297" spans="1:4" ht="12.75">
      <c r="A297" s="197"/>
      <c r="B297" s="197"/>
      <c r="C297" s="218"/>
      <c r="D297" s="219"/>
    </row>
    <row r="298" spans="1:4" ht="12.75">
      <c r="A298" s="197"/>
      <c r="B298" s="197"/>
      <c r="C298" s="218"/>
      <c r="D298" s="219"/>
    </row>
    <row r="299" spans="1:4" ht="12.75">
      <c r="A299" s="197"/>
      <c r="B299" s="197"/>
      <c r="C299" s="218"/>
      <c r="D299" s="219"/>
    </row>
    <row r="300" spans="1:4" ht="12.75">
      <c r="A300" s="197"/>
      <c r="B300" s="197"/>
      <c r="C300" s="218"/>
      <c r="D300" s="219"/>
    </row>
    <row r="301" spans="1:4" ht="12.75">
      <c r="A301" s="197"/>
      <c r="B301" s="197"/>
      <c r="C301" s="218"/>
      <c r="D301" s="219"/>
    </row>
    <row r="302" spans="1:4" ht="12.75">
      <c r="A302" s="197"/>
      <c r="B302" s="197"/>
      <c r="C302" s="218"/>
      <c r="D302" s="219"/>
    </row>
    <row r="303" spans="1:4" ht="12.75">
      <c r="A303" s="197"/>
      <c r="B303" s="197"/>
      <c r="C303" s="218"/>
      <c r="D303" s="219"/>
    </row>
    <row r="304" spans="1:4" ht="12.75">
      <c r="A304" s="197"/>
      <c r="B304" s="197"/>
      <c r="C304" s="218"/>
      <c r="D304" s="219"/>
    </row>
    <row r="305" spans="1:4" ht="12.75">
      <c r="A305" s="197"/>
      <c r="B305" s="197"/>
      <c r="C305" s="218"/>
      <c r="D305" s="219"/>
    </row>
    <row r="306" spans="1:4" ht="12.75">
      <c r="A306" s="197"/>
      <c r="B306" s="197"/>
      <c r="C306" s="218"/>
      <c r="D306" s="219"/>
    </row>
    <row r="307" spans="1:4" ht="12.75">
      <c r="A307" s="197"/>
      <c r="B307" s="197"/>
      <c r="C307" s="218"/>
      <c r="D307" s="219"/>
    </row>
    <row r="308" spans="1:4" ht="12.75">
      <c r="A308" s="197"/>
      <c r="B308" s="197"/>
      <c r="C308" s="218"/>
      <c r="D308" s="219"/>
    </row>
    <row r="309" spans="1:4" ht="12.75">
      <c r="A309" s="197"/>
      <c r="B309" s="197"/>
      <c r="C309" s="218"/>
      <c r="D309" s="219"/>
    </row>
    <row r="310" spans="1:4" ht="12.75">
      <c r="A310" s="197"/>
      <c r="B310" s="197"/>
      <c r="C310" s="218"/>
      <c r="D310" s="219"/>
    </row>
    <row r="311" spans="1:4" ht="12.75">
      <c r="A311" s="197"/>
      <c r="B311" s="197"/>
      <c r="C311" s="218"/>
      <c r="D311" s="219"/>
    </row>
    <row r="312" spans="1:4" ht="12.75">
      <c r="A312" s="197"/>
      <c r="B312" s="197"/>
      <c r="C312" s="218"/>
      <c r="D312" s="219"/>
    </row>
    <row r="313" spans="1:4" ht="12.75">
      <c r="A313" s="197"/>
      <c r="B313" s="197"/>
      <c r="C313" s="218"/>
      <c r="D313" s="219"/>
    </row>
    <row r="314" spans="1:4" ht="12.75">
      <c r="A314" s="197"/>
      <c r="B314" s="197"/>
      <c r="C314" s="218"/>
      <c r="D314" s="219"/>
    </row>
    <row r="315" spans="1:4" ht="12.75">
      <c r="A315" s="197"/>
      <c r="B315" s="197"/>
      <c r="C315" s="218"/>
      <c r="D315" s="219"/>
    </row>
    <row r="316" spans="1:4" ht="12.75">
      <c r="A316" s="197"/>
      <c r="B316" s="197"/>
      <c r="C316" s="218"/>
      <c r="D316" s="219"/>
    </row>
    <row r="317" spans="1:4" ht="12.75">
      <c r="A317" s="197"/>
      <c r="B317" s="197"/>
      <c r="C317" s="218"/>
      <c r="D317" s="219"/>
    </row>
    <row r="318" spans="1:4" ht="12.75">
      <c r="A318" s="197"/>
      <c r="B318" s="197"/>
      <c r="C318" s="218"/>
      <c r="D318" s="219"/>
    </row>
    <row r="319" spans="1:4" ht="12.75">
      <c r="A319" s="197"/>
      <c r="B319" s="197"/>
      <c r="C319" s="218"/>
      <c r="D319" s="219"/>
    </row>
    <row r="320" spans="1:4" ht="12.75">
      <c r="A320" s="197"/>
      <c r="B320" s="197"/>
      <c r="C320" s="218"/>
      <c r="D320" s="219"/>
    </row>
    <row r="321" spans="1:4" ht="12.75">
      <c r="A321" s="197"/>
      <c r="B321" s="197"/>
      <c r="C321" s="218"/>
      <c r="D321" s="219"/>
    </row>
    <row r="322" spans="1:4" ht="12.75">
      <c r="A322" s="197"/>
      <c r="B322" s="197"/>
      <c r="C322" s="218"/>
      <c r="D322" s="219"/>
    </row>
    <row r="323" spans="1:4" ht="12.75">
      <c r="A323" s="197"/>
      <c r="B323" s="197"/>
      <c r="C323" s="218"/>
      <c r="D323" s="219"/>
    </row>
    <row r="324" spans="1:4" ht="12.75">
      <c r="A324" s="197"/>
      <c r="B324" s="197"/>
      <c r="C324" s="218"/>
      <c r="D324" s="219"/>
    </row>
    <row r="325" spans="1:4" ht="12.75">
      <c r="A325" s="197"/>
      <c r="B325" s="197"/>
      <c r="C325" s="218"/>
      <c r="D325" s="219"/>
    </row>
    <row r="326" spans="1:4" ht="12.75">
      <c r="A326" s="197"/>
      <c r="B326" s="197"/>
      <c r="C326" s="218"/>
      <c r="D326" s="219"/>
    </row>
    <row r="327" spans="1:4" ht="12.75">
      <c r="A327" s="197"/>
      <c r="B327" s="197"/>
      <c r="C327" s="218"/>
      <c r="D327" s="219"/>
    </row>
    <row r="328" spans="1:4" ht="12.75">
      <c r="A328" s="197"/>
      <c r="B328" s="197"/>
      <c r="C328" s="218"/>
      <c r="D328" s="219"/>
    </row>
    <row r="329" spans="1:4" ht="12.75">
      <c r="A329" s="197"/>
      <c r="B329" s="197"/>
      <c r="C329" s="218"/>
      <c r="D329" s="219"/>
    </row>
    <row r="330" spans="1:4" ht="12.75">
      <c r="A330" s="197"/>
      <c r="B330" s="197"/>
      <c r="C330" s="218"/>
      <c r="D330" s="219"/>
    </row>
    <row r="331" spans="1:4" ht="12.75">
      <c r="A331" s="197"/>
      <c r="B331" s="197"/>
      <c r="C331" s="218"/>
      <c r="D331" s="219"/>
    </row>
    <row r="332" spans="1:4" ht="12.75">
      <c r="A332" s="197"/>
      <c r="B332" s="197"/>
      <c r="C332" s="218"/>
      <c r="D332" s="219"/>
    </row>
    <row r="333" spans="1:4" ht="12.75">
      <c r="A333" s="197"/>
      <c r="B333" s="197"/>
      <c r="C333" s="218"/>
      <c r="D333" s="219"/>
    </row>
    <row r="334" spans="1:4" ht="12.75">
      <c r="A334" s="197"/>
      <c r="B334" s="197"/>
      <c r="C334" s="218"/>
      <c r="D334" s="219"/>
    </row>
    <row r="335" spans="1:4" ht="12.75">
      <c r="A335" s="197"/>
      <c r="B335" s="197"/>
      <c r="C335" s="218"/>
      <c r="D335" s="219"/>
    </row>
    <row r="336" spans="1:4" ht="12.75">
      <c r="A336" s="197"/>
      <c r="B336" s="197"/>
      <c r="C336" s="218"/>
      <c r="D336" s="219"/>
    </row>
    <row r="337" spans="1:4" ht="12.75">
      <c r="A337" s="197"/>
      <c r="B337" s="197"/>
      <c r="C337" s="218"/>
      <c r="D337" s="219"/>
    </row>
    <row r="338" spans="1:4" ht="12.75">
      <c r="A338" s="197"/>
      <c r="B338" s="197"/>
      <c r="C338" s="218"/>
      <c r="D338" s="219"/>
    </row>
    <row r="339" spans="1:4" ht="12.75">
      <c r="A339" s="197"/>
      <c r="B339" s="197"/>
      <c r="C339" s="218"/>
      <c r="D339" s="219"/>
    </row>
    <row r="340" spans="1:4" ht="12.75">
      <c r="A340" s="197"/>
      <c r="B340" s="197"/>
      <c r="C340" s="218"/>
      <c r="D340" s="219"/>
    </row>
    <row r="341" spans="1:4" ht="12.75">
      <c r="A341" s="197"/>
      <c r="B341" s="197"/>
      <c r="C341" s="218"/>
      <c r="D341" s="219"/>
    </row>
    <row r="342" spans="1:4" ht="12.75">
      <c r="A342" s="197"/>
      <c r="B342" s="197"/>
      <c r="C342" s="218"/>
      <c r="D342" s="219"/>
    </row>
    <row r="343" spans="1:4" ht="12.75">
      <c r="A343" s="197"/>
      <c r="B343" s="197"/>
      <c r="C343" s="218"/>
      <c r="D343" s="219"/>
    </row>
    <row r="344" spans="1:4" ht="12.75">
      <c r="A344" s="197"/>
      <c r="B344" s="197"/>
      <c r="C344" s="218"/>
      <c r="D344" s="219"/>
    </row>
    <row r="345" spans="1:4" ht="12.75">
      <c r="A345" s="197"/>
      <c r="B345" s="197"/>
      <c r="C345" s="218"/>
      <c r="D345" s="219"/>
    </row>
    <row r="346" spans="1:4" ht="12.75">
      <c r="A346" s="197"/>
      <c r="B346" s="197"/>
      <c r="C346" s="218"/>
      <c r="D346" s="219"/>
    </row>
    <row r="347" spans="1:4" ht="12.75">
      <c r="A347" s="197"/>
      <c r="B347" s="197"/>
      <c r="C347" s="218"/>
      <c r="D347" s="219"/>
    </row>
    <row r="348" spans="1:4" ht="12.75">
      <c r="A348" s="197"/>
      <c r="B348" s="197"/>
      <c r="C348" s="218"/>
      <c r="D348" s="219"/>
    </row>
    <row r="349" spans="1:4" ht="12.75">
      <c r="A349" s="197"/>
      <c r="B349" s="197"/>
      <c r="C349" s="218"/>
      <c r="D349" s="219"/>
    </row>
    <row r="350" spans="1:4" ht="12.75">
      <c r="A350" s="197"/>
      <c r="B350" s="197"/>
      <c r="C350" s="218"/>
      <c r="D350" s="219"/>
    </row>
    <row r="351" spans="1:4" ht="12.75">
      <c r="A351" s="197"/>
      <c r="B351" s="197"/>
      <c r="C351" s="218"/>
      <c r="D351" s="219"/>
    </row>
    <row r="352" spans="1:4" ht="12.75">
      <c r="A352" s="197"/>
      <c r="B352" s="197"/>
      <c r="C352" s="218"/>
      <c r="D352" s="219"/>
    </row>
    <row r="353" spans="1:4" ht="12.75">
      <c r="A353" s="197"/>
      <c r="B353" s="197"/>
      <c r="C353" s="218"/>
      <c r="D353" s="219"/>
    </row>
    <row r="354" spans="1:4" ht="12.75">
      <c r="A354" s="197"/>
      <c r="B354" s="197"/>
      <c r="C354" s="218"/>
      <c r="D354" s="219"/>
    </row>
    <row r="355" spans="1:4" ht="12.75">
      <c r="A355" s="197"/>
      <c r="B355" s="197"/>
      <c r="C355" s="218"/>
      <c r="D355" s="219"/>
    </row>
    <row r="356" spans="1:4" ht="12.75">
      <c r="A356" s="197"/>
      <c r="B356" s="197"/>
      <c r="C356" s="218"/>
      <c r="D356" s="219"/>
    </row>
    <row r="357" spans="1:4" ht="12.75">
      <c r="A357" s="197"/>
      <c r="B357" s="197"/>
      <c r="C357" s="218"/>
      <c r="D357" s="219"/>
    </row>
    <row r="358" spans="1:4" ht="12.75">
      <c r="A358" s="197"/>
      <c r="B358" s="197"/>
      <c r="C358" s="218"/>
      <c r="D358" s="219"/>
    </row>
    <row r="359" spans="1:4" ht="12.75">
      <c r="A359" s="197"/>
      <c r="B359" s="197"/>
      <c r="C359" s="218"/>
      <c r="D359" s="219"/>
    </row>
    <row r="360" spans="1:4" ht="12.75">
      <c r="A360" s="197"/>
      <c r="B360" s="197"/>
      <c r="C360" s="218"/>
      <c r="D360" s="219"/>
    </row>
    <row r="361" spans="1:4" ht="12.75">
      <c r="A361" s="197"/>
      <c r="B361" s="197"/>
      <c r="C361" s="218"/>
      <c r="D361" s="219"/>
    </row>
    <row r="362" spans="1:4" ht="12.75">
      <c r="A362" s="197"/>
      <c r="B362" s="197"/>
      <c r="C362" s="218"/>
      <c r="D362" s="219"/>
    </row>
    <row r="363" spans="1:4" ht="12.75">
      <c r="A363" s="197"/>
      <c r="B363" s="197"/>
      <c r="C363" s="218"/>
      <c r="D363" s="219"/>
    </row>
    <row r="364" spans="1:4" ht="12.75">
      <c r="A364" s="197"/>
      <c r="B364" s="197"/>
      <c r="C364" s="218"/>
      <c r="D364" s="219"/>
    </row>
    <row r="365" spans="1:4" ht="12.75">
      <c r="A365" s="197"/>
      <c r="B365" s="197"/>
      <c r="C365" s="218"/>
      <c r="D365" s="219"/>
    </row>
    <row r="366" spans="1:4" ht="12.75">
      <c r="A366" s="197"/>
      <c r="B366" s="197"/>
      <c r="C366" s="218"/>
      <c r="D366" s="219"/>
    </row>
    <row r="367" spans="1:4" ht="12.75">
      <c r="A367" s="197"/>
      <c r="B367" s="197"/>
      <c r="C367" s="218"/>
      <c r="D367" s="219"/>
    </row>
    <row r="368" spans="1:4" ht="12.75">
      <c r="A368" s="197"/>
      <c r="B368" s="197"/>
      <c r="C368" s="218"/>
      <c r="D368" s="219"/>
    </row>
    <row r="369" spans="1:4" ht="12.75">
      <c r="A369" s="197"/>
      <c r="B369" s="197"/>
      <c r="C369" s="218"/>
      <c r="D369" s="219"/>
    </row>
    <row r="370" spans="1:4" ht="12.75">
      <c r="A370" s="197"/>
      <c r="B370" s="197"/>
      <c r="C370" s="218"/>
      <c r="D370" s="219"/>
    </row>
    <row r="371" spans="1:4" ht="12.75">
      <c r="A371" s="197"/>
      <c r="B371" s="197"/>
      <c r="C371" s="218"/>
      <c r="D371" s="219"/>
    </row>
    <row r="372" spans="1:4" ht="12.75">
      <c r="A372" s="197"/>
      <c r="B372" s="197"/>
      <c r="C372" s="218"/>
      <c r="D372" s="219"/>
    </row>
    <row r="373" spans="1:4" ht="12.75">
      <c r="A373" s="197"/>
      <c r="B373" s="197"/>
      <c r="C373" s="218"/>
      <c r="D373" s="219"/>
    </row>
    <row r="374" spans="1:4" ht="12.75">
      <c r="A374" s="197"/>
      <c r="B374" s="197"/>
      <c r="C374" s="218"/>
      <c r="D374" s="219"/>
    </row>
    <row r="375" spans="1:4" ht="12.75">
      <c r="A375" s="197"/>
      <c r="B375" s="197"/>
      <c r="C375" s="218"/>
      <c r="D375" s="219"/>
    </row>
    <row r="376" spans="1:4" ht="12.75">
      <c r="A376" s="197"/>
      <c r="B376" s="197"/>
      <c r="C376" s="218"/>
      <c r="D376" s="219"/>
    </row>
    <row r="377" spans="1:4" ht="12.75">
      <c r="A377" s="197"/>
      <c r="B377" s="197"/>
      <c r="C377" s="218"/>
      <c r="D377" s="219"/>
    </row>
    <row r="378" spans="1:4" ht="12.75">
      <c r="A378" s="197"/>
      <c r="B378" s="197"/>
      <c r="C378" s="218"/>
      <c r="D378" s="219"/>
    </row>
    <row r="379" spans="1:4" ht="12.75">
      <c r="A379" s="197"/>
      <c r="B379" s="197"/>
      <c r="C379" s="218"/>
      <c r="D379" s="219"/>
    </row>
    <row r="380" spans="1:4" ht="12.75">
      <c r="A380" s="197"/>
      <c r="B380" s="197"/>
      <c r="C380" s="218"/>
      <c r="D380" s="219"/>
    </row>
    <row r="381" spans="1:4" ht="12.75">
      <c r="A381" s="197"/>
      <c r="B381" s="197"/>
      <c r="C381" s="218"/>
      <c r="D381" s="219"/>
    </row>
    <row r="382" spans="1:4" ht="12.75">
      <c r="A382" s="197"/>
      <c r="B382" s="197"/>
      <c r="C382" s="218"/>
      <c r="D382" s="219"/>
    </row>
    <row r="383" spans="1:4" ht="12.75">
      <c r="A383" s="197"/>
      <c r="B383" s="197"/>
      <c r="C383" s="218"/>
      <c r="D383" s="219"/>
    </row>
    <row r="384" spans="1:4" ht="12.75">
      <c r="A384" s="197"/>
      <c r="B384" s="197"/>
      <c r="C384" s="218"/>
      <c r="D384" s="219"/>
    </row>
    <row r="385" spans="1:4" ht="12.75">
      <c r="A385" s="197"/>
      <c r="B385" s="197"/>
      <c r="C385" s="218"/>
      <c r="D385" s="219"/>
    </row>
    <row r="386" spans="1:4" ht="12.75">
      <c r="A386" s="197"/>
      <c r="B386" s="197"/>
      <c r="C386" s="218"/>
      <c r="D386" s="219"/>
    </row>
    <row r="387" spans="1:4" ht="12.75">
      <c r="A387" s="197"/>
      <c r="B387" s="197"/>
      <c r="C387" s="218"/>
      <c r="D387" s="219"/>
    </row>
    <row r="388" spans="1:4" ht="12.75">
      <c r="A388" s="197"/>
      <c r="B388" s="197"/>
      <c r="C388" s="218"/>
      <c r="D388" s="219"/>
    </row>
    <row r="389" spans="1:4" ht="12.75">
      <c r="A389" s="197"/>
      <c r="B389" s="197"/>
      <c r="C389" s="218"/>
      <c r="D389" s="219"/>
    </row>
    <row r="390" spans="1:4" ht="12.75">
      <c r="A390" s="197"/>
      <c r="B390" s="197"/>
      <c r="C390" s="218"/>
      <c r="D390" s="219"/>
    </row>
    <row r="391" spans="1:4" ht="12.75">
      <c r="A391" s="197"/>
      <c r="B391" s="197"/>
      <c r="C391" s="218"/>
      <c r="D391" s="219"/>
    </row>
    <row r="392" spans="1:4" ht="12.75">
      <c r="A392" s="197"/>
      <c r="B392" s="197"/>
      <c r="C392" s="218"/>
      <c r="D392" s="219"/>
    </row>
    <row r="393" spans="1:4" ht="12.75">
      <c r="A393" s="197"/>
      <c r="B393" s="197"/>
      <c r="C393" s="218"/>
      <c r="D393" s="219"/>
    </row>
    <row r="394" spans="1:4" ht="12.75">
      <c r="A394" s="197"/>
      <c r="B394" s="197"/>
      <c r="C394" s="218"/>
      <c r="D394" s="219"/>
    </row>
    <row r="395" spans="1:4" ht="12.75">
      <c r="A395" s="197"/>
      <c r="B395" s="197"/>
      <c r="C395" s="218"/>
      <c r="D395" s="219"/>
    </row>
    <row r="396" spans="1:4" ht="12.75">
      <c r="A396" s="197"/>
      <c r="B396" s="197"/>
      <c r="C396" s="218"/>
      <c r="D396" s="219"/>
    </row>
    <row r="397" spans="1:4" ht="12.75">
      <c r="A397" s="197"/>
      <c r="B397" s="197"/>
      <c r="C397" s="218"/>
      <c r="D397" s="219"/>
    </row>
    <row r="398" spans="1:4" ht="12.75">
      <c r="A398" s="197"/>
      <c r="B398" s="197"/>
      <c r="C398" s="218"/>
      <c r="D398" s="219"/>
    </row>
    <row r="399" spans="1:4" ht="12.75">
      <c r="A399" s="197"/>
      <c r="B399" s="197"/>
      <c r="C399" s="218"/>
      <c r="D399" s="219"/>
    </row>
    <row r="400" spans="1:4" ht="12.75">
      <c r="A400" s="197"/>
      <c r="B400" s="197"/>
      <c r="C400" s="218"/>
      <c r="D400" s="219"/>
    </row>
    <row r="401" spans="1:4" ht="12.75">
      <c r="A401" s="197"/>
      <c r="B401" s="197"/>
      <c r="C401" s="218"/>
      <c r="D401" s="219"/>
    </row>
    <row r="402" spans="1:4" ht="12.75">
      <c r="A402" s="197"/>
      <c r="B402" s="197"/>
      <c r="C402" s="218"/>
      <c r="D402" s="219"/>
    </row>
    <row r="403" spans="1:4" ht="12.75">
      <c r="A403" s="197"/>
      <c r="B403" s="197"/>
      <c r="C403" s="218"/>
      <c r="D403" s="219"/>
    </row>
    <row r="404" spans="1:4" ht="12.75">
      <c r="A404" s="197"/>
      <c r="B404" s="197"/>
      <c r="C404" s="218"/>
      <c r="D404" s="219"/>
    </row>
    <row r="405" spans="1:4" ht="12.75">
      <c r="A405" s="197"/>
      <c r="B405" s="197"/>
      <c r="C405" s="218"/>
      <c r="D405" s="219"/>
    </row>
    <row r="406" spans="1:4" ht="12.75">
      <c r="A406" s="197"/>
      <c r="B406" s="197"/>
      <c r="C406" s="218"/>
      <c r="D406" s="219"/>
    </row>
    <row r="407" spans="1:4" ht="12.75">
      <c r="A407" s="197"/>
      <c r="B407" s="197"/>
      <c r="C407" s="218"/>
      <c r="D407" s="219"/>
    </row>
    <row r="408" spans="1:4" ht="12.75">
      <c r="A408" s="197"/>
      <c r="B408" s="197"/>
      <c r="C408" s="218"/>
      <c r="D408" s="219"/>
    </row>
    <row r="409" spans="1:4" ht="12.75">
      <c r="A409" s="197"/>
      <c r="B409" s="197"/>
      <c r="C409" s="218"/>
      <c r="D409" s="219"/>
    </row>
    <row r="410" spans="1:4" ht="12.75">
      <c r="A410" s="197"/>
      <c r="B410" s="197"/>
      <c r="C410" s="218"/>
      <c r="D410" s="219"/>
    </row>
    <row r="411" spans="1:4" ht="12.75">
      <c r="A411" s="197"/>
      <c r="B411" s="197"/>
      <c r="C411" s="218"/>
      <c r="D411" s="219"/>
    </row>
    <row r="412" spans="1:4" ht="12.75">
      <c r="A412" s="197"/>
      <c r="B412" s="197"/>
      <c r="C412" s="218"/>
      <c r="D412" s="219"/>
    </row>
    <row r="413" spans="1:4" ht="12.75">
      <c r="A413" s="197"/>
      <c r="B413" s="197"/>
      <c r="C413" s="218"/>
      <c r="D413" s="219"/>
    </row>
    <row r="414" spans="1:4" ht="12.75">
      <c r="A414" s="197"/>
      <c r="B414" s="197"/>
      <c r="C414" s="218"/>
      <c r="D414" s="219"/>
    </row>
    <row r="415" spans="1:4" ht="12.75">
      <c r="A415" s="197"/>
      <c r="B415" s="197"/>
      <c r="C415" s="218"/>
      <c r="D415" s="219"/>
    </row>
    <row r="416" spans="1:4" ht="12.75">
      <c r="A416" s="197"/>
      <c r="B416" s="197"/>
      <c r="C416" s="218"/>
      <c r="D416" s="219"/>
    </row>
    <row r="417" spans="1:4" ht="12.75">
      <c r="A417" s="197"/>
      <c r="B417" s="197"/>
      <c r="C417" s="218"/>
      <c r="D417" s="219"/>
    </row>
    <row r="418" spans="1:4" ht="12.75">
      <c r="A418" s="197"/>
      <c r="B418" s="197"/>
      <c r="C418" s="218"/>
      <c r="D418" s="219"/>
    </row>
    <row r="419" spans="1:4" ht="12.75">
      <c r="A419" s="197"/>
      <c r="B419" s="197"/>
      <c r="C419" s="218"/>
      <c r="D419" s="219"/>
    </row>
    <row r="420" spans="1:4" ht="12.75">
      <c r="A420" s="197"/>
      <c r="B420" s="197"/>
      <c r="C420" s="218"/>
      <c r="D420" s="219"/>
    </row>
    <row r="421" spans="1:4" ht="12.75">
      <c r="A421" s="197"/>
      <c r="B421" s="197"/>
      <c r="C421" s="218"/>
      <c r="D421" s="219"/>
    </row>
    <row r="422" spans="1:4" ht="12.75">
      <c r="A422" s="197"/>
      <c r="B422" s="197"/>
      <c r="C422" s="218"/>
      <c r="D422" s="219"/>
    </row>
    <row r="423" spans="1:4" ht="12.75">
      <c r="A423" s="197"/>
      <c r="B423" s="197"/>
      <c r="C423" s="218"/>
      <c r="D423" s="219"/>
    </row>
    <row r="424" spans="1:4" ht="12.75">
      <c r="A424" s="197"/>
      <c r="B424" s="197"/>
      <c r="C424" s="218"/>
      <c r="D424" s="219"/>
    </row>
    <row r="425" spans="1:4" ht="12.75">
      <c r="A425" s="197"/>
      <c r="B425" s="197"/>
      <c r="C425" s="218"/>
      <c r="D425" s="219"/>
    </row>
    <row r="426" spans="1:4" ht="12.75">
      <c r="A426" s="197"/>
      <c r="B426" s="197"/>
      <c r="C426" s="218"/>
      <c r="D426" s="219"/>
    </row>
    <row r="427" spans="1:4" ht="12.75">
      <c r="A427" s="197"/>
      <c r="B427" s="197"/>
      <c r="C427" s="218"/>
      <c r="D427" s="219"/>
    </row>
    <row r="428" spans="1:4" ht="12.75">
      <c r="A428" s="197"/>
      <c r="B428" s="197"/>
      <c r="C428" s="218"/>
      <c r="D428" s="219"/>
    </row>
    <row r="429" spans="1:4" ht="12.75">
      <c r="A429" s="197"/>
      <c r="B429" s="197"/>
      <c r="C429" s="218"/>
      <c r="D429" s="219"/>
    </row>
    <row r="430" spans="1:4" ht="12.75">
      <c r="A430" s="197"/>
      <c r="B430" s="197"/>
      <c r="C430" s="218"/>
      <c r="D430" s="219"/>
    </row>
    <row r="431" spans="1:4" ht="12.75">
      <c r="A431" s="197"/>
      <c r="B431" s="197"/>
      <c r="C431" s="218"/>
      <c r="D431" s="219"/>
    </row>
    <row r="432" spans="1:4" ht="12.75">
      <c r="A432" s="197"/>
      <c r="B432" s="197"/>
      <c r="C432" s="218"/>
      <c r="D432" s="219"/>
    </row>
    <row r="433" spans="1:4" ht="12.75">
      <c r="A433" s="197"/>
      <c r="B433" s="197"/>
      <c r="C433" s="218"/>
      <c r="D433" s="219"/>
    </row>
    <row r="434" spans="1:4" ht="12.75">
      <c r="A434" s="197"/>
      <c r="B434" s="197"/>
      <c r="C434" s="218"/>
      <c r="D434" s="219"/>
    </row>
    <row r="435" spans="1:4" ht="12.75">
      <c r="A435" s="197"/>
      <c r="B435" s="197"/>
      <c r="C435" s="218"/>
      <c r="D435" s="219"/>
    </row>
    <row r="436" spans="1:4" ht="12.75">
      <c r="A436" s="197"/>
      <c r="B436" s="197"/>
      <c r="C436" s="218"/>
      <c r="D436" s="219"/>
    </row>
    <row r="437" spans="1:4" ht="12.75">
      <c r="A437" s="197"/>
      <c r="B437" s="197"/>
      <c r="C437" s="218"/>
      <c r="D437" s="219"/>
    </row>
    <row r="438" spans="1:4" ht="12.75">
      <c r="A438" s="197"/>
      <c r="B438" s="197"/>
      <c r="C438" s="218"/>
      <c r="D438" s="219"/>
    </row>
    <row r="439" spans="1:4" ht="12.75">
      <c r="A439" s="197"/>
      <c r="B439" s="197"/>
      <c r="C439" s="218"/>
      <c r="D439" s="219"/>
    </row>
    <row r="440" spans="1:4" ht="12.75">
      <c r="A440" s="197"/>
      <c r="B440" s="197"/>
      <c r="C440" s="218"/>
      <c r="D440" s="219"/>
    </row>
    <row r="441" spans="1:4" ht="12.75">
      <c r="A441" s="197"/>
      <c r="B441" s="197"/>
      <c r="C441" s="218"/>
      <c r="D441" s="219"/>
    </row>
    <row r="442" spans="1:4" ht="12.75">
      <c r="A442" s="197"/>
      <c r="B442" s="197"/>
      <c r="C442" s="218"/>
      <c r="D442" s="219"/>
    </row>
    <row r="443" spans="1:4" ht="12.75">
      <c r="A443" s="197"/>
      <c r="B443" s="197"/>
      <c r="C443" s="218"/>
      <c r="D443" s="219"/>
    </row>
    <row r="444" spans="1:4" ht="12.75">
      <c r="A444" s="197"/>
      <c r="B444" s="197"/>
      <c r="C444" s="218"/>
      <c r="D444" s="219"/>
    </row>
    <row r="445" spans="1:4" ht="12.75">
      <c r="A445" s="197"/>
      <c r="B445" s="197"/>
      <c r="C445" s="218"/>
      <c r="D445" s="219"/>
    </row>
    <row r="446" spans="1:4" ht="12.75">
      <c r="A446" s="197"/>
      <c r="B446" s="197"/>
      <c r="C446" s="218"/>
      <c r="D446" s="219"/>
    </row>
    <row r="447" spans="1:4" ht="12.75">
      <c r="A447" s="197"/>
      <c r="B447" s="197"/>
      <c r="C447" s="218"/>
      <c r="D447" s="219"/>
    </row>
    <row r="448" spans="1:4" ht="12.75">
      <c r="A448" s="197"/>
      <c r="B448" s="197"/>
      <c r="C448" s="218"/>
      <c r="D448" s="219"/>
    </row>
    <row r="449" spans="1:4" ht="12.75">
      <c r="A449" s="197"/>
      <c r="B449" s="197"/>
      <c r="C449" s="218"/>
      <c r="D449" s="219"/>
    </row>
    <row r="450" spans="1:4" ht="12.75">
      <c r="A450" s="197"/>
      <c r="B450" s="197"/>
      <c r="C450" s="218"/>
      <c r="D450" s="219"/>
    </row>
    <row r="451" spans="1:4" ht="12.75">
      <c r="A451" s="197"/>
      <c r="B451" s="197"/>
      <c r="C451" s="218"/>
      <c r="D451" s="219"/>
    </row>
    <row r="452" spans="1:4" ht="12.75">
      <c r="A452" s="197"/>
      <c r="B452" s="197"/>
      <c r="C452" s="218"/>
      <c r="D452" s="219"/>
    </row>
    <row r="453" spans="1:4" ht="12.75">
      <c r="A453" s="197"/>
      <c r="B453" s="197"/>
      <c r="C453" s="218"/>
      <c r="D453" s="219"/>
    </row>
    <row r="454" spans="1:4" ht="12.75">
      <c r="A454" s="197"/>
      <c r="B454" s="197"/>
      <c r="C454" s="218"/>
      <c r="D454" s="219"/>
    </row>
    <row r="455" spans="1:4" ht="12.75">
      <c r="A455" s="197"/>
      <c r="B455" s="197"/>
      <c r="C455" s="218"/>
      <c r="D455" s="219"/>
    </row>
    <row r="456" spans="1:4" ht="12.75">
      <c r="A456" s="197"/>
      <c r="B456" s="197"/>
      <c r="C456" s="218"/>
      <c r="D456" s="219"/>
    </row>
    <row r="457" spans="1:4" ht="12.75">
      <c r="A457" s="197"/>
      <c r="B457" s="197"/>
      <c r="C457" s="218"/>
      <c r="D457" s="219"/>
    </row>
    <row r="458" spans="1:4" ht="12.75">
      <c r="A458" s="197"/>
      <c r="B458" s="197"/>
      <c r="C458" s="218"/>
      <c r="D458" s="219"/>
    </row>
    <row r="459" spans="1:4" ht="12.75">
      <c r="A459" s="197"/>
      <c r="B459" s="197"/>
      <c r="C459" s="218"/>
      <c r="D459" s="219"/>
    </row>
    <row r="460" spans="1:4" ht="12.75">
      <c r="A460" s="197"/>
      <c r="B460" s="197"/>
      <c r="C460" s="218"/>
      <c r="D460" s="219"/>
    </row>
    <row r="461" spans="1:4" ht="12.75">
      <c r="A461" s="197"/>
      <c r="B461" s="197"/>
      <c r="C461" s="218"/>
      <c r="D461" s="219"/>
    </row>
    <row r="462" spans="1:4" ht="12.75">
      <c r="A462" s="197"/>
      <c r="B462" s="197"/>
      <c r="C462" s="218"/>
      <c r="D462" s="219"/>
    </row>
    <row r="463" spans="1:4" ht="12.75">
      <c r="A463" s="197"/>
      <c r="B463" s="197"/>
      <c r="C463" s="218"/>
      <c r="D463" s="219"/>
    </row>
    <row r="464" spans="1:4" ht="12.75">
      <c r="A464" s="197"/>
      <c r="B464" s="197"/>
      <c r="C464" s="218"/>
      <c r="D464" s="219"/>
    </row>
    <row r="465" spans="1:4" ht="12.75">
      <c r="A465" s="197"/>
      <c r="B465" s="197"/>
      <c r="C465" s="218"/>
      <c r="D465" s="219"/>
    </row>
    <row r="466" spans="1:4" ht="12.75">
      <c r="A466" s="197"/>
      <c r="B466" s="197"/>
      <c r="C466" s="218"/>
      <c r="D466" s="219"/>
    </row>
    <row r="467" spans="1:4" ht="12.75">
      <c r="A467" s="197"/>
      <c r="B467" s="197"/>
      <c r="C467" s="218"/>
      <c r="D467" s="219"/>
    </row>
    <row r="468" spans="1:4" ht="12.75">
      <c r="A468" s="197"/>
      <c r="B468" s="197"/>
      <c r="C468" s="218"/>
      <c r="D468" s="219"/>
    </row>
    <row r="469" spans="1:4" ht="12.75">
      <c r="A469" s="197"/>
      <c r="B469" s="197"/>
      <c r="C469" s="218"/>
      <c r="D469" s="219"/>
    </row>
    <row r="470" spans="1:4" ht="12.75">
      <c r="A470" s="197"/>
      <c r="B470" s="197"/>
      <c r="C470" s="218"/>
      <c r="D470" s="219"/>
    </row>
    <row r="471" spans="1:4" ht="12.75">
      <c r="A471" s="197"/>
      <c r="B471" s="197"/>
      <c r="C471" s="218"/>
      <c r="D471" s="219"/>
    </row>
    <row r="472" spans="1:4" ht="12.75">
      <c r="A472" s="197"/>
      <c r="B472" s="197"/>
      <c r="C472" s="218"/>
      <c r="D472" s="219"/>
    </row>
    <row r="473" spans="1:4" ht="12.75">
      <c r="A473" s="197"/>
      <c r="B473" s="197"/>
      <c r="C473" s="218"/>
      <c r="D473" s="219"/>
    </row>
    <row r="474" spans="1:4" ht="12.75">
      <c r="A474" s="197"/>
      <c r="B474" s="197"/>
      <c r="C474" s="218"/>
      <c r="D474" s="219"/>
    </row>
    <row r="475" spans="1:4" ht="12.75">
      <c r="A475" s="197"/>
      <c r="B475" s="197"/>
      <c r="C475" s="218"/>
      <c r="D475" s="219"/>
    </row>
    <row r="476" spans="1:4" ht="12.75">
      <c r="A476" s="197"/>
      <c r="B476" s="197"/>
      <c r="C476" s="218"/>
      <c r="D476" s="219"/>
    </row>
    <row r="477" spans="1:4" ht="12.75">
      <c r="A477" s="197"/>
      <c r="B477" s="197"/>
      <c r="C477" s="218"/>
      <c r="D477" s="219"/>
    </row>
    <row r="478" spans="1:4" ht="12.75">
      <c r="A478" s="197"/>
      <c r="B478" s="197"/>
      <c r="C478" s="218"/>
      <c r="D478" s="219"/>
    </row>
    <row r="479" spans="1:4" ht="12.75">
      <c r="A479" s="197"/>
      <c r="B479" s="197"/>
      <c r="C479" s="218"/>
      <c r="D479" s="219"/>
    </row>
    <row r="480" spans="1:4" ht="12.75">
      <c r="A480" s="197"/>
      <c r="B480" s="197"/>
      <c r="C480" s="218"/>
      <c r="D480" s="219"/>
    </row>
    <row r="481" spans="1:4" ht="12.75">
      <c r="A481" s="197"/>
      <c r="B481" s="197"/>
      <c r="C481" s="218"/>
      <c r="D481" s="219"/>
    </row>
    <row r="482" spans="1:4" ht="12.75">
      <c r="A482" s="197"/>
      <c r="B482" s="197"/>
      <c r="C482" s="218"/>
      <c r="D482" s="219"/>
    </row>
    <row r="483" spans="1:4" ht="12.75">
      <c r="A483" s="197"/>
      <c r="B483" s="197"/>
      <c r="C483" s="218"/>
      <c r="D483" s="219"/>
    </row>
    <row r="484" spans="1:4" ht="12.75">
      <c r="A484" s="197"/>
      <c r="B484" s="197"/>
      <c r="C484" s="218"/>
      <c r="D484" s="219"/>
    </row>
    <row r="485" spans="1:4" ht="12.75">
      <c r="A485" s="197"/>
      <c r="B485" s="197"/>
      <c r="C485" s="218"/>
      <c r="D485" s="219"/>
    </row>
    <row r="486" spans="1:4" ht="12.75">
      <c r="A486" s="197"/>
      <c r="B486" s="197"/>
      <c r="C486" s="218"/>
      <c r="D486" s="219"/>
    </row>
    <row r="487" spans="1:4" ht="12.75">
      <c r="A487" s="197"/>
      <c r="B487" s="197"/>
      <c r="C487" s="218"/>
      <c r="D487" s="219"/>
    </row>
    <row r="488" spans="1:4" ht="12.75">
      <c r="A488" s="197"/>
      <c r="B488" s="197"/>
      <c r="C488" s="218"/>
      <c r="D488" s="219"/>
    </row>
    <row r="489" spans="1:4" ht="12.75">
      <c r="A489" s="197"/>
      <c r="B489" s="197"/>
      <c r="C489" s="218"/>
      <c r="D489" s="219"/>
    </row>
    <row r="490" spans="1:4" ht="12.75">
      <c r="A490" s="197"/>
      <c r="B490" s="197"/>
      <c r="C490" s="218"/>
      <c r="D490" s="219"/>
    </row>
    <row r="491" spans="1:4" ht="12.75">
      <c r="A491" s="197"/>
      <c r="B491" s="197"/>
      <c r="C491" s="218"/>
      <c r="D491" s="219"/>
    </row>
    <row r="492" spans="1:4" ht="12.75">
      <c r="A492" s="197"/>
      <c r="B492" s="197"/>
      <c r="C492" s="218"/>
      <c r="D492" s="219"/>
    </row>
    <row r="493" spans="1:4" ht="12.75">
      <c r="A493" s="197"/>
      <c r="B493" s="197"/>
      <c r="C493" s="218"/>
      <c r="D493" s="219"/>
    </row>
    <row r="494" spans="1:4" ht="12.75">
      <c r="A494" s="197"/>
      <c r="B494" s="197"/>
      <c r="C494" s="218"/>
      <c r="D494" s="219"/>
    </row>
    <row r="495" spans="1:4" ht="12.75">
      <c r="A495" s="197"/>
      <c r="B495" s="197"/>
      <c r="C495" s="218"/>
      <c r="D495" s="219"/>
    </row>
    <row r="496" spans="1:4" ht="12.75">
      <c r="A496" s="197"/>
      <c r="B496" s="197"/>
      <c r="C496" s="218"/>
      <c r="D496" s="219"/>
    </row>
    <row r="497" spans="1:4" ht="12.75">
      <c r="A497" s="197"/>
      <c r="B497" s="197"/>
      <c r="C497" s="218"/>
      <c r="D497" s="219"/>
    </row>
    <row r="498" spans="1:4" ht="12.75">
      <c r="A498" s="197"/>
      <c r="B498" s="197"/>
      <c r="C498" s="218"/>
      <c r="D498" s="219"/>
    </row>
    <row r="499" spans="1:4" ht="12.75">
      <c r="A499" s="197"/>
      <c r="B499" s="197"/>
      <c r="C499" s="218"/>
      <c r="D499" s="219"/>
    </row>
    <row r="500" spans="1:4" ht="12.75">
      <c r="A500" s="197"/>
      <c r="B500" s="197"/>
      <c r="C500" s="218"/>
      <c r="D500" s="219"/>
    </row>
    <row r="501" spans="1:4" ht="12.75">
      <c r="A501" s="197"/>
      <c r="B501" s="197"/>
      <c r="C501" s="218"/>
      <c r="D501" s="219"/>
    </row>
    <row r="502" spans="1:4" ht="12.75">
      <c r="A502" s="197"/>
      <c r="B502" s="197"/>
      <c r="C502" s="218"/>
      <c r="D502" s="219"/>
    </row>
    <row r="503" spans="1:4" ht="12.75">
      <c r="A503" s="197"/>
      <c r="B503" s="197"/>
      <c r="C503" s="218"/>
      <c r="D503" s="219"/>
    </row>
    <row r="504" spans="1:4" ht="12.75">
      <c r="A504" s="197"/>
      <c r="B504" s="197"/>
      <c r="C504" s="218"/>
      <c r="D504" s="219"/>
    </row>
    <row r="505" spans="1:4" ht="12.75">
      <c r="A505" s="197"/>
      <c r="B505" s="197"/>
      <c r="C505" s="218"/>
      <c r="D505" s="219"/>
    </row>
    <row r="506" spans="1:4" ht="12.75">
      <c r="A506" s="197"/>
      <c r="B506" s="197"/>
      <c r="C506" s="218"/>
      <c r="D506" s="219"/>
    </row>
    <row r="507" spans="1:4" ht="12.75">
      <c r="A507" s="197"/>
      <c r="B507" s="197"/>
      <c r="C507" s="218"/>
      <c r="D507" s="219"/>
    </row>
    <row r="508" spans="1:4" ht="12.75">
      <c r="A508" s="197"/>
      <c r="B508" s="197"/>
      <c r="C508" s="218"/>
      <c r="D508" s="219"/>
    </row>
    <row r="509" spans="1:4" ht="12.75">
      <c r="A509" s="197"/>
      <c r="B509" s="197"/>
      <c r="C509" s="218"/>
      <c r="D509" s="219"/>
    </row>
    <row r="510" spans="1:4" ht="12.75">
      <c r="A510" s="197"/>
      <c r="B510" s="197"/>
      <c r="C510" s="218"/>
      <c r="D510" s="219"/>
    </row>
    <row r="511" spans="1:4" ht="12.75">
      <c r="A511" s="197"/>
      <c r="B511" s="197"/>
      <c r="C511" s="218"/>
      <c r="D511" s="219"/>
    </row>
    <row r="512" spans="1:4" ht="12.75">
      <c r="A512" s="197"/>
      <c r="B512" s="197"/>
      <c r="C512" s="218"/>
      <c r="D512" s="219"/>
    </row>
    <row r="513" spans="1:4" ht="12.75">
      <c r="A513" s="197"/>
      <c r="B513" s="197"/>
      <c r="C513" s="218"/>
      <c r="D513" s="219"/>
    </row>
    <row r="514" spans="1:4" ht="12.75">
      <c r="A514" s="197"/>
      <c r="B514" s="197"/>
      <c r="C514" s="218"/>
      <c r="D514" s="219"/>
    </row>
    <row r="515" spans="1:4" ht="12.75">
      <c r="A515" s="197"/>
      <c r="B515" s="197"/>
      <c r="C515" s="218"/>
      <c r="D515" s="219"/>
    </row>
    <row r="516" spans="1:4" ht="12.75">
      <c r="A516" s="197"/>
      <c r="B516" s="197"/>
      <c r="C516" s="218"/>
      <c r="D516" s="219"/>
    </row>
    <row r="517" spans="1:4" ht="12.75">
      <c r="A517" s="197"/>
      <c r="B517" s="197"/>
      <c r="C517" s="218"/>
      <c r="D517" s="219"/>
    </row>
    <row r="518" spans="1:4" ht="12.75">
      <c r="A518" s="197"/>
      <c r="B518" s="197"/>
      <c r="C518" s="218"/>
      <c r="D518" s="219"/>
    </row>
    <row r="519" spans="1:4" ht="12.75">
      <c r="A519" s="197"/>
      <c r="B519" s="197"/>
      <c r="C519" s="218"/>
      <c r="D519" s="219"/>
    </row>
    <row r="520" spans="1:4" ht="12.75">
      <c r="A520" s="197"/>
      <c r="B520" s="197"/>
      <c r="C520" s="218"/>
      <c r="D520" s="219"/>
    </row>
    <row r="521" spans="1:4" ht="12.75">
      <c r="A521" s="197"/>
      <c r="B521" s="197"/>
      <c r="C521" s="218"/>
      <c r="D521" s="219"/>
    </row>
    <row r="522" spans="1:4" ht="12.75">
      <c r="A522" s="197"/>
      <c r="B522" s="197"/>
      <c r="C522" s="218"/>
      <c r="D522" s="219"/>
    </row>
    <row r="523" spans="1:4" ht="12.75">
      <c r="A523" s="197"/>
      <c r="B523" s="197"/>
      <c r="C523" s="218"/>
      <c r="D523" s="219"/>
    </row>
    <row r="524" spans="1:4" ht="12.75">
      <c r="A524" s="197"/>
      <c r="B524" s="197"/>
      <c r="C524" s="218"/>
      <c r="D524" s="219"/>
    </row>
    <row r="525" spans="1:4" ht="12.75">
      <c r="A525" s="197"/>
      <c r="B525" s="197"/>
      <c r="C525" s="218"/>
      <c r="D525" s="219"/>
    </row>
    <row r="526" spans="1:4" ht="12.75">
      <c r="A526" s="197"/>
      <c r="B526" s="197"/>
      <c r="C526" s="218"/>
      <c r="D526" s="219"/>
    </row>
    <row r="527" spans="1:4" ht="12.75">
      <c r="A527" s="197"/>
      <c r="B527" s="197"/>
      <c r="C527" s="218"/>
      <c r="D527" s="219"/>
    </row>
    <row r="528" spans="1:4" ht="12.75">
      <c r="A528" s="197"/>
      <c r="B528" s="197"/>
      <c r="C528" s="218"/>
      <c r="D528" s="219"/>
    </row>
    <row r="529" spans="1:4" ht="12.75">
      <c r="A529" s="197"/>
      <c r="B529" s="197"/>
      <c r="C529" s="218"/>
      <c r="D529" s="219"/>
    </row>
    <row r="530" spans="1:4" ht="12.75">
      <c r="A530" s="197"/>
      <c r="B530" s="197"/>
      <c r="C530" s="218"/>
      <c r="D530" s="219"/>
    </row>
    <row r="531" spans="1:4" ht="12.75">
      <c r="A531" s="197"/>
      <c r="B531" s="197"/>
      <c r="C531" s="218"/>
      <c r="D531" s="219"/>
    </row>
    <row r="532" spans="1:4" ht="12.75">
      <c r="A532" s="197"/>
      <c r="B532" s="197"/>
      <c r="C532" s="218"/>
      <c r="D532" s="219"/>
    </row>
    <row r="533" spans="1:4" ht="12.75">
      <c r="A533" s="197"/>
      <c r="B533" s="197"/>
      <c r="C533" s="218"/>
      <c r="D533" s="219"/>
    </row>
    <row r="534" spans="1:4" ht="12.75">
      <c r="A534" s="197"/>
      <c r="B534" s="197"/>
      <c r="C534" s="218"/>
      <c r="D534" s="219"/>
    </row>
    <row r="535" spans="1:4" ht="12.75">
      <c r="A535" s="197"/>
      <c r="B535" s="197"/>
      <c r="C535" s="218"/>
      <c r="D535" s="219"/>
    </row>
    <row r="536" spans="1:4" ht="12.75">
      <c r="A536" s="197"/>
      <c r="B536" s="197"/>
      <c r="C536" s="218"/>
      <c r="D536" s="219"/>
    </row>
    <row r="537" spans="1:4" ht="12.75">
      <c r="A537" s="197"/>
      <c r="B537" s="197"/>
      <c r="C537" s="218"/>
      <c r="D537" s="219"/>
    </row>
    <row r="538" spans="1:4" ht="12.75">
      <c r="A538" s="197"/>
      <c r="B538" s="197"/>
      <c r="C538" s="218"/>
      <c r="D538" s="219"/>
    </row>
    <row r="539" spans="1:4" ht="12.75">
      <c r="A539" s="197"/>
      <c r="B539" s="197"/>
      <c r="C539" s="218"/>
      <c r="D539" s="219"/>
    </row>
    <row r="540" spans="1:4" ht="12.75">
      <c r="A540" s="197"/>
      <c r="B540" s="197"/>
      <c r="C540" s="218"/>
      <c r="D540" s="219"/>
    </row>
    <row r="541" spans="1:4" ht="12.75">
      <c r="A541" s="197"/>
      <c r="B541" s="197"/>
      <c r="C541" s="218"/>
      <c r="D541" s="219"/>
    </row>
    <row r="542" spans="1:4" ht="12.75">
      <c r="A542" s="197"/>
      <c r="B542" s="197"/>
      <c r="C542" s="218"/>
      <c r="D542" s="219"/>
    </row>
    <row r="543" spans="1:4" ht="12.75">
      <c r="A543" s="197"/>
      <c r="B543" s="197"/>
      <c r="C543" s="218"/>
      <c r="D543" s="219"/>
    </row>
    <row r="544" spans="1:4" ht="12.75">
      <c r="A544" s="197"/>
      <c r="B544" s="197"/>
      <c r="C544" s="218"/>
      <c r="D544" s="219"/>
    </row>
    <row r="545" spans="1:4" ht="12.75">
      <c r="A545" s="197"/>
      <c r="B545" s="197"/>
      <c r="C545" s="218"/>
      <c r="D545" s="219"/>
    </row>
    <row r="546" spans="1:4" ht="12.75">
      <c r="A546" s="197"/>
      <c r="B546" s="197"/>
      <c r="C546" s="218"/>
      <c r="D546" s="219"/>
    </row>
    <row r="547" spans="1:4" ht="12.75">
      <c r="A547" s="197"/>
      <c r="B547" s="197"/>
      <c r="C547" s="218"/>
      <c r="D547" s="219"/>
    </row>
    <row r="548" spans="1:4" ht="12.75">
      <c r="A548" s="197"/>
      <c r="B548" s="197"/>
      <c r="C548" s="218"/>
      <c r="D548" s="219"/>
    </row>
    <row r="549" spans="1:4" ht="12.75">
      <c r="A549" s="197"/>
      <c r="B549" s="197"/>
      <c r="C549" s="218"/>
      <c r="D549" s="219"/>
    </row>
    <row r="550" spans="1:4" ht="12.75">
      <c r="A550" s="197"/>
      <c r="B550" s="197"/>
      <c r="C550" s="218"/>
      <c r="D550" s="219"/>
    </row>
    <row r="551" spans="1:4" ht="12.75">
      <c r="A551" s="197"/>
      <c r="B551" s="197"/>
      <c r="C551" s="218"/>
      <c r="D551" s="219"/>
    </row>
    <row r="552" spans="1:4" ht="12.75">
      <c r="A552" s="197"/>
      <c r="B552" s="197"/>
      <c r="C552" s="218"/>
      <c r="D552" s="219"/>
    </row>
    <row r="553" spans="1:4" ht="12.75">
      <c r="A553" s="197"/>
      <c r="B553" s="197"/>
      <c r="C553" s="218"/>
      <c r="D553" s="219"/>
    </row>
    <row r="554" spans="1:4" ht="12.75">
      <c r="A554" s="197"/>
      <c r="B554" s="197"/>
      <c r="C554" s="218"/>
      <c r="D554" s="219"/>
    </row>
    <row r="555" spans="1:4" ht="12.75">
      <c r="A555" s="197"/>
      <c r="B555" s="197"/>
      <c r="C555" s="218"/>
      <c r="D555" s="219"/>
    </row>
    <row r="556" spans="1:4" ht="12.75">
      <c r="A556" s="197"/>
      <c r="B556" s="197"/>
      <c r="C556" s="218"/>
      <c r="D556" s="219"/>
    </row>
    <row r="557" spans="1:4" ht="12.75">
      <c r="A557" s="197"/>
      <c r="B557" s="197"/>
      <c r="C557" s="218"/>
      <c r="D557" s="219"/>
    </row>
    <row r="558" spans="1:4" ht="12.75">
      <c r="A558" s="197"/>
      <c r="B558" s="197"/>
      <c r="C558" s="218"/>
      <c r="D558" s="219"/>
    </row>
    <row r="559" spans="1:4" ht="12.75">
      <c r="A559" s="197"/>
      <c r="B559" s="197"/>
      <c r="C559" s="218"/>
      <c r="D559" s="219"/>
    </row>
    <row r="560" spans="1:4" ht="12.75">
      <c r="A560" s="197"/>
      <c r="B560" s="197"/>
      <c r="C560" s="218"/>
      <c r="D560" s="219"/>
    </row>
    <row r="561" spans="1:4" ht="12.75">
      <c r="A561" s="197"/>
      <c r="B561" s="197"/>
      <c r="C561" s="218"/>
      <c r="D561" s="219"/>
    </row>
    <row r="562" spans="1:4" ht="12.75">
      <c r="A562" s="197"/>
      <c r="B562" s="197"/>
      <c r="C562" s="218"/>
      <c r="D562" s="219"/>
    </row>
    <row r="563" spans="1:4" ht="12.75">
      <c r="A563" s="197"/>
      <c r="B563" s="197"/>
      <c r="C563" s="218"/>
      <c r="D563" s="219"/>
    </row>
    <row r="564" spans="1:4" ht="12.75">
      <c r="A564" s="197"/>
      <c r="B564" s="197"/>
      <c r="C564" s="218"/>
      <c r="D564" s="219"/>
    </row>
    <row r="565" spans="1:4" ht="12.75">
      <c r="A565" s="197"/>
      <c r="B565" s="197"/>
      <c r="C565" s="218"/>
      <c r="D565" s="219"/>
    </row>
    <row r="566" spans="1:4" ht="12.75">
      <c r="A566" s="197"/>
      <c r="B566" s="197"/>
      <c r="C566" s="218"/>
      <c r="D566" s="219"/>
    </row>
    <row r="567" spans="1:4" ht="12.75">
      <c r="A567" s="197"/>
      <c r="B567" s="197"/>
      <c r="C567" s="218"/>
      <c r="D567" s="219"/>
    </row>
    <row r="568" spans="1:4" ht="12.75">
      <c r="A568" s="197"/>
      <c r="B568" s="197"/>
      <c r="C568" s="218"/>
      <c r="D568" s="219"/>
    </row>
    <row r="569" spans="1:4" ht="12.75">
      <c r="A569" s="197"/>
      <c r="B569" s="197"/>
      <c r="C569" s="218"/>
      <c r="D569" s="219"/>
    </row>
    <row r="570" spans="1:4" ht="12.75">
      <c r="A570" s="197"/>
      <c r="B570" s="197"/>
      <c r="C570" s="218"/>
      <c r="D570" s="219"/>
    </row>
    <row r="571" spans="1:4" ht="12.75">
      <c r="A571" s="197"/>
      <c r="B571" s="197"/>
      <c r="C571" s="218"/>
      <c r="D571" s="219"/>
    </row>
    <row r="572" spans="1:4" ht="12.75">
      <c r="A572" s="197"/>
      <c r="B572" s="197"/>
      <c r="C572" s="218"/>
      <c r="D572" s="219"/>
    </row>
    <row r="573" spans="1:4" ht="12.75">
      <c r="A573" s="197"/>
      <c r="B573" s="197"/>
      <c r="C573" s="218"/>
      <c r="D573" s="219"/>
    </row>
    <row r="574" spans="1:4" ht="12.75">
      <c r="A574" s="197"/>
      <c r="B574" s="197"/>
      <c r="C574" s="218"/>
      <c r="D574" s="219"/>
    </row>
    <row r="575" spans="1:4" ht="12.75">
      <c r="A575" s="197"/>
      <c r="B575" s="197"/>
      <c r="C575" s="218"/>
      <c r="D575" s="219"/>
    </row>
    <row r="576" spans="1:4" ht="12.75">
      <c r="A576" s="197"/>
      <c r="B576" s="197"/>
      <c r="C576" s="218"/>
      <c r="D576" s="219"/>
    </row>
    <row r="577" spans="1:4" ht="12.75">
      <c r="A577" s="197"/>
      <c r="B577" s="197"/>
      <c r="C577" s="218"/>
      <c r="D577" s="219"/>
    </row>
    <row r="578" spans="1:4" ht="12.75">
      <c r="A578" s="197"/>
      <c r="B578" s="197"/>
      <c r="C578" s="218"/>
      <c r="D578" s="219"/>
    </row>
    <row r="579" spans="1:4" ht="12.75">
      <c r="A579" s="197"/>
      <c r="B579" s="197"/>
      <c r="C579" s="218"/>
      <c r="D579" s="219"/>
    </row>
    <row r="580" spans="1:4" ht="12.75">
      <c r="A580" s="197"/>
      <c r="B580" s="197"/>
      <c r="C580" s="218"/>
      <c r="D580" s="219"/>
    </row>
    <row r="581" spans="1:4" ht="12.75">
      <c r="A581" s="197"/>
      <c r="B581" s="197"/>
      <c r="C581" s="218"/>
      <c r="D581" s="219"/>
    </row>
    <row r="582" spans="1:4" ht="12.75">
      <c r="A582" s="197"/>
      <c r="B582" s="197"/>
      <c r="C582" s="218"/>
      <c r="D582" s="219"/>
    </row>
    <row r="583" spans="1:4" ht="12.75">
      <c r="A583" s="197"/>
      <c r="B583" s="197"/>
      <c r="C583" s="218"/>
      <c r="D583" s="219"/>
    </row>
    <row r="584" spans="1:4" ht="12.75">
      <c r="A584" s="197"/>
      <c r="B584" s="197"/>
      <c r="C584" s="218"/>
      <c r="D584" s="219"/>
    </row>
    <row r="585" spans="1:4" ht="12.75">
      <c r="A585" s="197"/>
      <c r="B585" s="197"/>
      <c r="C585" s="218"/>
      <c r="D585" s="219"/>
    </row>
    <row r="586" spans="1:4" ht="12.75">
      <c r="A586" s="197"/>
      <c r="B586" s="197"/>
      <c r="C586" s="218"/>
      <c r="D586" s="219"/>
    </row>
    <row r="587" spans="1:4" ht="12.75">
      <c r="A587" s="197"/>
      <c r="B587" s="197"/>
      <c r="C587" s="218"/>
      <c r="D587" s="219"/>
    </row>
    <row r="588" spans="1:4" ht="12.75">
      <c r="A588" s="197"/>
      <c r="B588" s="197"/>
      <c r="C588" s="218"/>
      <c r="D588" s="219"/>
    </row>
    <row r="589" spans="1:4" ht="12.75">
      <c r="A589" s="197"/>
      <c r="B589" s="197"/>
      <c r="C589" s="218"/>
      <c r="D589" s="219"/>
    </row>
    <row r="590" spans="1:4" ht="12.75">
      <c r="A590" s="197"/>
      <c r="B590" s="197"/>
      <c r="C590" s="218"/>
      <c r="D590" s="219"/>
    </row>
    <row r="591" spans="1:4" ht="12.75">
      <c r="A591" s="197"/>
      <c r="B591" s="197"/>
      <c r="C591" s="218"/>
      <c r="D591" s="219"/>
    </row>
    <row r="592" spans="1:4" ht="12.75">
      <c r="A592" s="197"/>
      <c r="B592" s="197"/>
      <c r="C592" s="218"/>
      <c r="D592" s="219"/>
    </row>
    <row r="593" spans="1:4" ht="12.75">
      <c r="A593" s="197"/>
      <c r="B593" s="197"/>
      <c r="C593" s="218"/>
      <c r="D593" s="219"/>
    </row>
    <row r="594" spans="1:4" ht="12.75">
      <c r="A594" s="197"/>
      <c r="B594" s="197"/>
      <c r="C594" s="218"/>
      <c r="D594" s="219"/>
    </row>
    <row r="595" spans="1:4" ht="12.75">
      <c r="A595" s="197"/>
      <c r="B595" s="197"/>
      <c r="C595" s="218"/>
      <c r="D595" s="219"/>
    </row>
    <row r="596" spans="1:4" ht="12.75">
      <c r="A596" s="197"/>
      <c r="B596" s="197"/>
      <c r="C596" s="218"/>
      <c r="D596" s="219"/>
    </row>
    <row r="597" spans="1:4" ht="12.75">
      <c r="A597" s="197"/>
      <c r="B597" s="197"/>
      <c r="C597" s="218"/>
      <c r="D597" s="219"/>
    </row>
    <row r="598" spans="1:4" ht="12.75">
      <c r="A598" s="197"/>
      <c r="B598" s="197"/>
      <c r="C598" s="218"/>
      <c r="D598" s="219"/>
    </row>
    <row r="599" spans="1:4" ht="12.75">
      <c r="A599" s="197"/>
      <c r="B599" s="197"/>
      <c r="C599" s="218"/>
      <c r="D599" s="219"/>
    </row>
    <row r="600" spans="1:4" ht="12.75">
      <c r="A600" s="197"/>
      <c r="B600" s="197"/>
      <c r="C600" s="218"/>
      <c r="D600" s="219"/>
    </row>
    <row r="601" spans="1:4" ht="12.75">
      <c r="A601" s="197"/>
      <c r="B601" s="197"/>
      <c r="C601" s="218"/>
      <c r="D601" s="219"/>
    </row>
    <row r="602" spans="1:4" ht="12.75">
      <c r="A602" s="197"/>
      <c r="B602" s="197"/>
      <c r="C602" s="218"/>
      <c r="D602" s="219"/>
    </row>
    <row r="603" spans="1:4" ht="12.75">
      <c r="A603" s="197"/>
      <c r="B603" s="197"/>
      <c r="C603" s="218"/>
      <c r="D603" s="219"/>
    </row>
    <row r="604" spans="1:4" ht="12.75">
      <c r="A604" s="197"/>
      <c r="B604" s="197"/>
      <c r="C604" s="218"/>
      <c r="D604" s="219"/>
    </row>
    <row r="605" spans="1:4" ht="12.75">
      <c r="A605" s="197"/>
      <c r="B605" s="197"/>
      <c r="C605" s="218"/>
      <c r="D605" s="219"/>
    </row>
    <row r="606" spans="1:4" ht="12.75">
      <c r="A606" s="197"/>
      <c r="B606" s="197"/>
      <c r="C606" s="218"/>
      <c r="D606" s="219"/>
    </row>
    <row r="607" spans="1:4" ht="12.75">
      <c r="A607" s="197"/>
      <c r="B607" s="197"/>
      <c r="C607" s="218"/>
      <c r="D607" s="219"/>
    </row>
    <row r="608" spans="1:4" ht="12.75">
      <c r="A608" s="197"/>
      <c r="B608" s="197"/>
      <c r="C608" s="218"/>
      <c r="D608" s="219"/>
    </row>
    <row r="609" spans="1:4" ht="12.75">
      <c r="A609" s="197"/>
      <c r="B609" s="197"/>
      <c r="C609" s="218"/>
      <c r="D609" s="219"/>
    </row>
    <row r="610" spans="1:4" ht="12.75">
      <c r="A610" s="197"/>
      <c r="B610" s="197"/>
      <c r="C610" s="218"/>
      <c r="D610" s="219"/>
    </row>
    <row r="611" spans="1:4" ht="12.75">
      <c r="A611" s="197"/>
      <c r="B611" s="197"/>
      <c r="C611" s="218"/>
      <c r="D611" s="219"/>
    </row>
    <row r="612" spans="1:4" ht="12.75">
      <c r="A612" s="197"/>
      <c r="B612" s="197"/>
      <c r="C612" s="218"/>
      <c r="D612" s="219"/>
    </row>
    <row r="613" spans="1:4" ht="12.75">
      <c r="A613" s="197"/>
      <c r="B613" s="197"/>
      <c r="C613" s="218"/>
      <c r="D613" s="219"/>
    </row>
    <row r="614" spans="1:4" ht="12.75">
      <c r="A614" s="197"/>
      <c r="B614" s="197"/>
      <c r="C614" s="218"/>
      <c r="D614" s="219"/>
    </row>
    <row r="615" spans="1:4" ht="12.75">
      <c r="A615" s="197"/>
      <c r="B615" s="197"/>
      <c r="C615" s="218"/>
      <c r="D615" s="219"/>
    </row>
    <row r="616" spans="1:4" ht="12.75">
      <c r="A616" s="197"/>
      <c r="B616" s="197"/>
      <c r="C616" s="218"/>
      <c r="D616" s="219"/>
    </row>
    <row r="617" spans="1:4" ht="12.75">
      <c r="A617" s="197"/>
      <c r="B617" s="197"/>
      <c r="C617" s="218"/>
      <c r="D617" s="219"/>
    </row>
    <row r="618" spans="1:4" ht="12.75">
      <c r="A618" s="197"/>
      <c r="B618" s="197"/>
      <c r="C618" s="218"/>
      <c r="D618" s="219"/>
    </row>
    <row r="619" spans="1:4" ht="12.75">
      <c r="A619" s="197"/>
      <c r="B619" s="197"/>
      <c r="C619" s="218"/>
      <c r="D619" s="219"/>
    </row>
    <row r="620" spans="1:4" ht="12.75">
      <c r="A620" s="197"/>
      <c r="B620" s="197"/>
      <c r="C620" s="218"/>
      <c r="D620" s="219"/>
    </row>
    <row r="621" spans="1:4" ht="12.75">
      <c r="A621" s="197"/>
      <c r="B621" s="197"/>
      <c r="C621" s="218"/>
      <c r="D621" s="219"/>
    </row>
    <row r="622" spans="1:4" ht="12.75">
      <c r="A622" s="197"/>
      <c r="B622" s="197"/>
      <c r="C622" s="218"/>
      <c r="D622" s="219"/>
    </row>
    <row r="623" spans="1:4" ht="12.75">
      <c r="A623" s="197"/>
      <c r="B623" s="197"/>
      <c r="C623" s="218"/>
      <c r="D623" s="219"/>
    </row>
    <row r="624" spans="1:4" ht="12.75">
      <c r="A624" s="197"/>
      <c r="B624" s="197"/>
      <c r="C624" s="218"/>
      <c r="D624" s="219"/>
    </row>
    <row r="625" spans="1:4" ht="12.75">
      <c r="A625" s="197"/>
      <c r="B625" s="197"/>
      <c r="C625" s="218"/>
      <c r="D625" s="219"/>
    </row>
    <row r="626" spans="1:4" ht="12.75">
      <c r="A626" s="197"/>
      <c r="B626" s="197"/>
      <c r="C626" s="218"/>
      <c r="D626" s="219"/>
    </row>
    <row r="627" spans="1:4" ht="12.75">
      <c r="A627" s="197"/>
      <c r="B627" s="197"/>
      <c r="C627" s="218"/>
      <c r="D627" s="219"/>
    </row>
    <row r="628" spans="1:4" ht="12.75">
      <c r="A628" s="197"/>
      <c r="B628" s="197"/>
      <c r="C628" s="218"/>
      <c r="D628" s="219"/>
    </row>
    <row r="629" spans="1:4" ht="12.75">
      <c r="A629" s="197"/>
      <c r="B629" s="197"/>
      <c r="C629" s="218"/>
      <c r="D629" s="219"/>
    </row>
    <row r="630" spans="1:4" ht="12.75">
      <c r="A630" s="197"/>
      <c r="B630" s="197"/>
      <c r="C630" s="218"/>
      <c r="D630" s="219"/>
    </row>
    <row r="631" spans="1:4" ht="12.75">
      <c r="A631" s="197"/>
      <c r="B631" s="197"/>
      <c r="C631" s="218"/>
      <c r="D631" s="219"/>
    </row>
    <row r="632" spans="1:4" ht="12.75">
      <c r="A632" s="197"/>
      <c r="B632" s="197"/>
      <c r="C632" s="218"/>
      <c r="D632" s="219"/>
    </row>
    <row r="633" spans="1:4" ht="12.75">
      <c r="A633" s="197"/>
      <c r="B633" s="197"/>
      <c r="C633" s="218"/>
      <c r="D633" s="219"/>
    </row>
    <row r="634" spans="1:4" ht="12.75">
      <c r="A634" s="197"/>
      <c r="B634" s="197"/>
      <c r="C634" s="218"/>
      <c r="D634" s="219"/>
    </row>
    <row r="635" spans="1:4" ht="12.75">
      <c r="A635" s="197"/>
      <c r="B635" s="197"/>
      <c r="C635" s="218"/>
      <c r="D635" s="219"/>
    </row>
    <row r="636" spans="1:4" ht="12.75">
      <c r="A636" s="197"/>
      <c r="B636" s="197"/>
      <c r="C636" s="218"/>
      <c r="D636" s="219"/>
    </row>
    <row r="637" spans="1:4" ht="12.75">
      <c r="A637" s="197"/>
      <c r="B637" s="197"/>
      <c r="C637" s="218"/>
      <c r="D637" s="219"/>
    </row>
    <row r="638" spans="1:4" ht="12.75">
      <c r="A638" s="197"/>
      <c r="B638" s="197"/>
      <c r="C638" s="218"/>
      <c r="D638" s="219"/>
    </row>
    <row r="639" spans="1:4" ht="12.75">
      <c r="A639" s="197"/>
      <c r="B639" s="197"/>
      <c r="C639" s="218"/>
      <c r="D639" s="219"/>
    </row>
    <row r="640" spans="1:4" ht="12.75">
      <c r="A640" s="197"/>
      <c r="B640" s="197"/>
      <c r="C640" s="218"/>
      <c r="D640" s="219"/>
    </row>
    <row r="641" spans="1:4" ht="12.75">
      <c r="A641" s="197"/>
      <c r="B641" s="197"/>
      <c r="C641" s="218"/>
      <c r="D641" s="219"/>
    </row>
    <row r="642" spans="1:4" ht="12.75">
      <c r="A642" s="197"/>
      <c r="B642" s="197"/>
      <c r="C642" s="218"/>
      <c r="D642" s="219"/>
    </row>
    <row r="643" spans="1:4" ht="12.75">
      <c r="A643" s="197"/>
      <c r="B643" s="197"/>
      <c r="C643" s="218"/>
      <c r="D643" s="219"/>
    </row>
    <row r="644" spans="1:4" ht="12.75">
      <c r="A644" s="197"/>
      <c r="B644" s="197"/>
      <c r="C644" s="218"/>
      <c r="D644" s="219"/>
    </row>
    <row r="645" spans="1:4" ht="12.75">
      <c r="A645" s="197"/>
      <c r="B645" s="197"/>
      <c r="C645" s="218"/>
      <c r="D645" s="219"/>
    </row>
    <row r="646" spans="1:4" ht="12.75">
      <c r="A646" s="197"/>
      <c r="B646" s="197"/>
      <c r="C646" s="218"/>
      <c r="D646" s="219"/>
    </row>
    <row r="647" spans="1:4" ht="12.75">
      <c r="A647" s="197"/>
      <c r="B647" s="197"/>
      <c r="C647" s="218"/>
      <c r="D647" s="219"/>
    </row>
    <row r="648" spans="1:4" ht="12.75">
      <c r="A648" s="197"/>
      <c r="B648" s="197"/>
      <c r="C648" s="218"/>
      <c r="D648" s="219"/>
    </row>
    <row r="649" spans="1:4" ht="12.75">
      <c r="A649" s="197"/>
      <c r="B649" s="197"/>
      <c r="C649" s="218"/>
      <c r="D649" s="219"/>
    </row>
    <row r="650" spans="1:4" ht="12.75">
      <c r="A650" s="197"/>
      <c r="B650" s="197"/>
      <c r="C650" s="218"/>
      <c r="D650" s="219"/>
    </row>
    <row r="651" spans="1:4" ht="12.75">
      <c r="A651" s="197"/>
      <c r="B651" s="197"/>
      <c r="C651" s="218"/>
      <c r="D651" s="219"/>
    </row>
    <row r="652" spans="1:4" ht="12.75">
      <c r="A652" s="197"/>
      <c r="B652" s="197"/>
      <c r="C652" s="218"/>
      <c r="D652" s="219"/>
    </row>
    <row r="653" spans="1:4" ht="12.75">
      <c r="A653" s="197"/>
      <c r="B653" s="197"/>
      <c r="C653" s="218"/>
      <c r="D653" s="219"/>
    </row>
    <row r="654" spans="1:4" ht="12.75">
      <c r="A654" s="197"/>
      <c r="B654" s="197"/>
      <c r="C654" s="218"/>
      <c r="D654" s="219"/>
    </row>
    <row r="655" spans="1:4" ht="12.75">
      <c r="A655" s="197"/>
      <c r="B655" s="197"/>
      <c r="C655" s="218"/>
      <c r="D655" s="219"/>
    </row>
    <row r="656" spans="1:4" ht="12.75">
      <c r="A656" s="197"/>
      <c r="B656" s="197"/>
      <c r="C656" s="218"/>
      <c r="D656" s="219"/>
    </row>
    <row r="657" spans="1:4" ht="12.75">
      <c r="A657" s="197"/>
      <c r="B657" s="197"/>
      <c r="C657" s="218"/>
      <c r="D657" s="219"/>
    </row>
    <row r="658" spans="1:4" ht="12.75">
      <c r="A658" s="197"/>
      <c r="B658" s="197"/>
      <c r="C658" s="218"/>
      <c r="D658" s="219"/>
    </row>
    <row r="659" spans="1:4" ht="12.75">
      <c r="A659" s="197"/>
      <c r="B659" s="197"/>
      <c r="C659" s="218"/>
      <c r="D659" s="219"/>
    </row>
    <row r="660" spans="1:4" ht="12.75">
      <c r="A660" s="197"/>
      <c r="B660" s="197"/>
      <c r="C660" s="218"/>
      <c r="D660" s="219"/>
    </row>
    <row r="661" spans="1:4" ht="12.75">
      <c r="A661" s="197"/>
      <c r="B661" s="197"/>
      <c r="C661" s="218"/>
      <c r="D661" s="219"/>
    </row>
    <row r="662" spans="1:4" ht="12.75">
      <c r="A662" s="197"/>
      <c r="B662" s="197"/>
      <c r="C662" s="218"/>
      <c r="D662" s="219"/>
    </row>
    <row r="663" spans="1:4" ht="12.75">
      <c r="A663" s="197"/>
      <c r="B663" s="197"/>
      <c r="C663" s="218"/>
      <c r="D663" s="219"/>
    </row>
    <row r="664" spans="1:4" ht="12.75">
      <c r="A664" s="197"/>
      <c r="B664" s="197"/>
      <c r="C664" s="218"/>
      <c r="D664" s="219"/>
    </row>
    <row r="665" spans="1:4" ht="12.75">
      <c r="A665" s="197"/>
      <c r="B665" s="197"/>
      <c r="C665" s="218"/>
      <c r="D665" s="219"/>
    </row>
    <row r="666" spans="1:4" ht="12.75">
      <c r="A666" s="197"/>
      <c r="B666" s="197"/>
      <c r="C666" s="218"/>
      <c r="D666" s="219"/>
    </row>
    <row r="667" spans="1:4" ht="12.75">
      <c r="A667" s="197"/>
      <c r="B667" s="197"/>
      <c r="C667" s="218"/>
      <c r="D667" s="219"/>
    </row>
    <row r="668" spans="1:4" ht="12.75">
      <c r="A668" s="197"/>
      <c r="B668" s="197"/>
      <c r="C668" s="218"/>
      <c r="D668" s="219"/>
    </row>
    <row r="669" spans="1:4" ht="12.75">
      <c r="A669" s="197"/>
      <c r="B669" s="197"/>
      <c r="C669" s="218"/>
      <c r="D669" s="219"/>
    </row>
    <row r="670" spans="1:4" ht="12.75">
      <c r="A670" s="197"/>
      <c r="B670" s="197"/>
      <c r="C670" s="218"/>
      <c r="D670" s="219"/>
    </row>
    <row r="671" spans="1:4" ht="12.75">
      <c r="A671" s="197"/>
      <c r="B671" s="197"/>
      <c r="C671" s="218"/>
      <c r="D671" s="219"/>
    </row>
    <row r="672" spans="1:4" ht="12.75">
      <c r="A672" s="197"/>
      <c r="B672" s="197"/>
      <c r="C672" s="218"/>
      <c r="D672" s="219"/>
    </row>
    <row r="673" spans="1:4" ht="12.75">
      <c r="A673" s="197"/>
      <c r="B673" s="197"/>
      <c r="C673" s="218"/>
      <c r="D673" s="219"/>
    </row>
    <row r="674" spans="1:4" ht="12.75">
      <c r="A674" s="197"/>
      <c r="B674" s="197"/>
      <c r="C674" s="218"/>
      <c r="D674" s="219"/>
    </row>
    <row r="675" spans="1:4" ht="12.75">
      <c r="A675" s="197"/>
      <c r="B675" s="197"/>
      <c r="C675" s="218"/>
      <c r="D675" s="219"/>
    </row>
    <row r="676" spans="1:4" ht="12.75">
      <c r="A676" s="197"/>
      <c r="B676" s="197"/>
      <c r="C676" s="218"/>
      <c r="D676" s="219"/>
    </row>
    <row r="677" spans="1:4" ht="12.75">
      <c r="A677" s="197"/>
      <c r="B677" s="197"/>
      <c r="C677" s="218"/>
      <c r="D677" s="219"/>
    </row>
    <row r="678" spans="1:4" ht="12.75">
      <c r="A678" s="197"/>
      <c r="B678" s="197"/>
      <c r="C678" s="218"/>
      <c r="D678" s="219"/>
    </row>
    <row r="679" spans="1:4" ht="12.75">
      <c r="A679" s="197"/>
      <c r="B679" s="197"/>
      <c r="C679" s="218"/>
      <c r="D679" s="219"/>
    </row>
    <row r="680" spans="1:4" ht="12.75">
      <c r="A680" s="197"/>
      <c r="B680" s="197"/>
      <c r="C680" s="218"/>
      <c r="D680" s="219"/>
    </row>
    <row r="681" spans="1:4" ht="12.75">
      <c r="A681" s="197"/>
      <c r="B681" s="197"/>
      <c r="C681" s="218"/>
      <c r="D681" s="219"/>
    </row>
    <row r="682" spans="1:4" ht="12.75">
      <c r="A682" s="197"/>
      <c r="B682" s="197"/>
      <c r="C682" s="218"/>
      <c r="D682" s="219"/>
    </row>
    <row r="683" spans="1:4" ht="12.75">
      <c r="A683" s="197"/>
      <c r="B683" s="197"/>
      <c r="C683" s="218"/>
      <c r="D683" s="219"/>
    </row>
    <row r="684" spans="1:4" ht="12.75">
      <c r="A684" s="197"/>
      <c r="B684" s="197"/>
      <c r="C684" s="218"/>
      <c r="D684" s="219"/>
    </row>
    <row r="685" spans="1:4" ht="12.75">
      <c r="A685" s="197"/>
      <c r="B685" s="197"/>
      <c r="C685" s="218"/>
      <c r="D685" s="219"/>
    </row>
    <row r="686" spans="1:4" ht="12.75">
      <c r="A686" s="197"/>
      <c r="B686" s="197"/>
      <c r="C686" s="218"/>
      <c r="D686" s="219"/>
    </row>
    <row r="687" spans="1:4" ht="12.75">
      <c r="A687" s="197"/>
      <c r="B687" s="197"/>
      <c r="C687" s="218"/>
      <c r="D687" s="219"/>
    </row>
    <row r="688" spans="1:4" ht="12.75">
      <c r="A688" s="197"/>
      <c r="B688" s="197"/>
      <c r="C688" s="218"/>
      <c r="D688" s="219"/>
    </row>
    <row r="689" spans="1:4" ht="12.75">
      <c r="A689" s="197"/>
      <c r="B689" s="197"/>
      <c r="C689" s="218"/>
      <c r="D689" s="219"/>
    </row>
    <row r="690" spans="1:4" ht="12.75">
      <c r="A690" s="197"/>
      <c r="B690" s="197"/>
      <c r="C690" s="218"/>
      <c r="D690" s="219"/>
    </row>
    <row r="691" spans="1:4" ht="12.75">
      <c r="A691" s="197"/>
      <c r="B691" s="197"/>
      <c r="C691" s="218"/>
      <c r="D691" s="219"/>
    </row>
    <row r="692" spans="1:4" ht="12.75">
      <c r="A692" s="197"/>
      <c r="B692" s="197"/>
      <c r="C692" s="218"/>
      <c r="D692" s="219"/>
    </row>
    <row r="693" spans="1:4" ht="12.75">
      <c r="A693" s="197"/>
      <c r="B693" s="197"/>
      <c r="C693" s="218"/>
      <c r="D693" s="219"/>
    </row>
    <row r="694" spans="1:4" ht="12.75">
      <c r="A694" s="197"/>
      <c r="B694" s="197"/>
      <c r="C694" s="218"/>
      <c r="D694" s="219"/>
    </row>
    <row r="695" spans="1:4" ht="12.75">
      <c r="A695" s="197"/>
      <c r="B695" s="197"/>
      <c r="C695" s="218"/>
      <c r="D695" s="219"/>
    </row>
    <row r="696" spans="1:4" ht="12.75">
      <c r="A696" s="197"/>
      <c r="B696" s="197"/>
      <c r="C696" s="218"/>
      <c r="D696" s="219"/>
    </row>
    <row r="697" spans="1:4" ht="12.75">
      <c r="A697" s="197"/>
      <c r="B697" s="197"/>
      <c r="C697" s="218"/>
      <c r="D697" s="219"/>
    </row>
    <row r="698" spans="1:4" ht="12.75">
      <c r="A698" s="197"/>
      <c r="B698" s="197"/>
      <c r="C698" s="218"/>
      <c r="D698" s="219"/>
    </row>
    <row r="699" spans="1:4" ht="12.75">
      <c r="A699" s="197"/>
      <c r="B699" s="197"/>
      <c r="C699" s="218"/>
      <c r="D699" s="219"/>
    </row>
    <row r="700" spans="1:4" ht="12.75">
      <c r="A700" s="197"/>
      <c r="B700" s="197"/>
      <c r="C700" s="218"/>
      <c r="D700" s="219"/>
    </row>
    <row r="701" spans="1:4" ht="12.75">
      <c r="A701" s="197"/>
      <c r="B701" s="197"/>
      <c r="C701" s="218"/>
      <c r="D701" s="219"/>
    </row>
    <row r="702" spans="1:4" ht="12.75">
      <c r="A702" s="197"/>
      <c r="B702" s="197"/>
      <c r="C702" s="218"/>
      <c r="D702" s="219"/>
    </row>
    <row r="703" spans="1:4" ht="12.75">
      <c r="A703" s="197"/>
      <c r="B703" s="197"/>
      <c r="C703" s="218"/>
      <c r="D703" s="219"/>
    </row>
    <row r="704" spans="1:4" ht="12.75">
      <c r="A704" s="197"/>
      <c r="B704" s="197"/>
      <c r="C704" s="218"/>
      <c r="D704" s="219"/>
    </row>
    <row r="705" spans="1:4" ht="12.75">
      <c r="A705" s="197"/>
      <c r="B705" s="197"/>
      <c r="C705" s="218"/>
      <c r="D705" s="219"/>
    </row>
    <row r="706" spans="1:4" ht="12.75">
      <c r="A706" s="197"/>
      <c r="B706" s="197"/>
      <c r="C706" s="218"/>
      <c r="D706" s="219"/>
    </row>
    <row r="707" spans="1:4" ht="12.75">
      <c r="A707" s="197"/>
      <c r="B707" s="197"/>
      <c r="C707" s="218"/>
      <c r="D707" s="219"/>
    </row>
    <row r="708" spans="1:4" ht="12.75">
      <c r="A708" s="197"/>
      <c r="B708" s="197"/>
      <c r="C708" s="218"/>
      <c r="D708" s="219"/>
    </row>
    <row r="709" spans="1:4" ht="12.75">
      <c r="A709" s="197"/>
      <c r="B709" s="197"/>
      <c r="C709" s="218"/>
      <c r="D709" s="219"/>
    </row>
    <row r="710" spans="1:4" ht="12.75">
      <c r="A710" s="197"/>
      <c r="B710" s="197"/>
      <c r="C710" s="218"/>
      <c r="D710" s="219"/>
    </row>
    <row r="711" spans="1:4" ht="12.75">
      <c r="A711" s="197"/>
      <c r="B711" s="197"/>
      <c r="C711" s="218"/>
      <c r="D711" s="219"/>
    </row>
    <row r="712" spans="1:4" ht="12.75">
      <c r="A712" s="197"/>
      <c r="B712" s="197"/>
      <c r="C712" s="218"/>
      <c r="D712" s="219"/>
    </row>
    <row r="713" spans="1:4" ht="12.75">
      <c r="A713" s="197"/>
      <c r="B713" s="197"/>
      <c r="C713" s="218"/>
      <c r="D713" s="219"/>
    </row>
    <row r="714" spans="1:4" ht="12.75">
      <c r="A714" s="197"/>
      <c r="B714" s="197"/>
      <c r="C714" s="218"/>
      <c r="D714" s="219"/>
    </row>
    <row r="715" spans="1:4" ht="12.75">
      <c r="A715" s="197"/>
      <c r="B715" s="197"/>
      <c r="C715" s="218"/>
      <c r="D715" s="219"/>
    </row>
    <row r="716" spans="1:4" ht="12.75">
      <c r="A716" s="197"/>
      <c r="B716" s="197"/>
      <c r="C716" s="218"/>
      <c r="D716" s="219"/>
    </row>
    <row r="717" spans="1:4" ht="12.75">
      <c r="A717" s="197"/>
      <c r="B717" s="197"/>
      <c r="C717" s="218"/>
      <c r="D717" s="219"/>
    </row>
    <row r="718" spans="1:4" ht="12.75">
      <c r="A718" s="197"/>
      <c r="B718" s="197"/>
      <c r="C718" s="218"/>
      <c r="D718" s="219"/>
    </row>
    <row r="719" spans="1:4" ht="12.75">
      <c r="A719" s="197"/>
      <c r="B719" s="197"/>
      <c r="C719" s="218"/>
      <c r="D719" s="219"/>
    </row>
    <row r="720" spans="1:4" ht="12.75">
      <c r="A720" s="197"/>
      <c r="B720" s="197"/>
      <c r="C720" s="218"/>
      <c r="D720" s="219"/>
    </row>
    <row r="721" spans="1:4" ht="12.75">
      <c r="A721" s="197"/>
      <c r="B721" s="197"/>
      <c r="C721" s="218"/>
      <c r="D721" s="219"/>
    </row>
    <row r="722" spans="1:4" ht="12.75">
      <c r="A722" s="197"/>
      <c r="B722" s="197"/>
      <c r="C722" s="218"/>
      <c r="D722" s="219"/>
    </row>
    <row r="723" spans="1:4" ht="12.75">
      <c r="A723" s="197"/>
      <c r="B723" s="197"/>
      <c r="C723" s="218"/>
      <c r="D723" s="219"/>
    </row>
    <row r="724" spans="1:4" ht="12.75">
      <c r="A724" s="197"/>
      <c r="B724" s="197"/>
      <c r="C724" s="218"/>
      <c r="D724" s="219"/>
    </row>
    <row r="725" spans="1:4" ht="12.75">
      <c r="A725" s="197"/>
      <c r="B725" s="197"/>
      <c r="C725" s="218"/>
      <c r="D725" s="219"/>
    </row>
    <row r="726" spans="1:4" ht="12.75">
      <c r="A726" s="197"/>
      <c r="B726" s="197"/>
      <c r="C726" s="218"/>
      <c r="D726" s="219"/>
    </row>
    <row r="727" spans="1:4" ht="12.75">
      <c r="A727" s="197"/>
      <c r="B727" s="197"/>
      <c r="C727" s="218"/>
      <c r="D727" s="219"/>
    </row>
    <row r="728" spans="1:4" ht="12.75">
      <c r="A728" s="197"/>
      <c r="B728" s="197"/>
      <c r="C728" s="218"/>
      <c r="D728" s="219"/>
    </row>
    <row r="729" spans="1:4" ht="12.75">
      <c r="A729" s="197"/>
      <c r="B729" s="197"/>
      <c r="C729" s="218"/>
      <c r="D729" s="219"/>
    </row>
    <row r="730" spans="1:4" ht="12.75">
      <c r="A730" s="197"/>
      <c r="B730" s="197"/>
      <c r="C730" s="218"/>
      <c r="D730" s="219"/>
    </row>
    <row r="731" spans="1:4" ht="12.75">
      <c r="A731" s="197"/>
      <c r="B731" s="197"/>
      <c r="C731" s="218"/>
      <c r="D731" s="219"/>
    </row>
    <row r="732" spans="1:4" ht="12.75">
      <c r="A732" s="197"/>
      <c r="B732" s="197"/>
      <c r="C732" s="218"/>
      <c r="D732" s="219"/>
    </row>
    <row r="733" spans="1:4" ht="12.75">
      <c r="A733" s="197"/>
      <c r="B733" s="197"/>
      <c r="C733" s="218"/>
      <c r="D733" s="219"/>
    </row>
    <row r="734" spans="1:4" ht="12.75">
      <c r="A734" s="197"/>
      <c r="B734" s="197"/>
      <c r="C734" s="218"/>
      <c r="D734" s="219"/>
    </row>
    <row r="735" spans="1:4" ht="12.75">
      <c r="A735" s="197"/>
      <c r="B735" s="197"/>
      <c r="C735" s="218"/>
      <c r="D735" s="219"/>
    </row>
    <row r="736" spans="1:4" ht="12.75">
      <c r="A736" s="197"/>
      <c r="B736" s="197"/>
      <c r="C736" s="218"/>
      <c r="D736" s="219"/>
    </row>
    <row r="737" spans="1:4" ht="12.75">
      <c r="A737" s="197"/>
      <c r="B737" s="197"/>
      <c r="C737" s="218"/>
      <c r="D737" s="219"/>
    </row>
    <row r="738" spans="1:4" ht="12.75">
      <c r="A738" s="197"/>
      <c r="B738" s="197"/>
      <c r="C738" s="218"/>
      <c r="D738" s="219"/>
    </row>
    <row r="739" spans="1:4" ht="12.75">
      <c r="A739" s="197"/>
      <c r="B739" s="197"/>
      <c r="C739" s="218"/>
      <c r="D739" s="219"/>
    </row>
    <row r="740" spans="1:4" ht="12.75">
      <c r="A740" s="197"/>
      <c r="B740" s="197"/>
      <c r="C740" s="218"/>
      <c r="D740" s="219"/>
    </row>
    <row r="741" spans="1:4" ht="12.75">
      <c r="A741" s="197"/>
      <c r="B741" s="197"/>
      <c r="C741" s="218"/>
      <c r="D741" s="219"/>
    </row>
    <row r="742" spans="1:4" ht="12.75">
      <c r="A742" s="197"/>
      <c r="B742" s="197"/>
      <c r="C742" s="218"/>
      <c r="D742" s="219"/>
    </row>
    <row r="743" spans="1:4" ht="12.75">
      <c r="A743" s="197"/>
      <c r="B743" s="197"/>
      <c r="C743" s="218"/>
      <c r="D743" s="219"/>
    </row>
    <row r="744" spans="1:4" ht="12.75">
      <c r="A744" s="197"/>
      <c r="B744" s="197"/>
      <c r="C744" s="218"/>
      <c r="D744" s="219"/>
    </row>
    <row r="745" spans="1:4" ht="12.75">
      <c r="A745" s="197"/>
      <c r="B745" s="197"/>
      <c r="C745" s="218"/>
      <c r="D745" s="219"/>
    </row>
    <row r="746" spans="1:4" ht="12.75">
      <c r="A746" s="197"/>
      <c r="B746" s="197"/>
      <c r="C746" s="218"/>
      <c r="D746" s="219"/>
    </row>
    <row r="747" spans="1:4" ht="12.75">
      <c r="A747" s="197"/>
      <c r="B747" s="197"/>
      <c r="C747" s="218"/>
      <c r="D747" s="219"/>
    </row>
    <row r="748" spans="1:4" ht="12.75">
      <c r="A748" s="197"/>
      <c r="B748" s="197"/>
      <c r="C748" s="218"/>
      <c r="D748" s="219"/>
    </row>
    <row r="749" spans="1:4" ht="12.75">
      <c r="A749" s="197"/>
      <c r="B749" s="197"/>
      <c r="C749" s="218"/>
      <c r="D749" s="219"/>
    </row>
    <row r="750" spans="1:4" ht="12.75">
      <c r="A750" s="197"/>
      <c r="B750" s="197"/>
      <c r="C750" s="218"/>
      <c r="D750" s="219"/>
    </row>
    <row r="751" spans="1:4" ht="12.75">
      <c r="A751" s="197"/>
      <c r="B751" s="197"/>
      <c r="C751" s="218"/>
      <c r="D751" s="219"/>
    </row>
    <row r="752" spans="1:4" ht="12.75">
      <c r="A752" s="197"/>
      <c r="B752" s="197"/>
      <c r="C752" s="218"/>
      <c r="D752" s="219"/>
    </row>
    <row r="753" spans="1:4" ht="12.75">
      <c r="A753" s="197"/>
      <c r="B753" s="197"/>
      <c r="C753" s="218"/>
      <c r="D753" s="219"/>
    </row>
    <row r="754" spans="1:4" ht="12.75">
      <c r="A754" s="197"/>
      <c r="B754" s="197"/>
      <c r="C754" s="218"/>
      <c r="D754" s="219"/>
    </row>
    <row r="755" spans="1:4" ht="12.75">
      <c r="A755" s="197"/>
      <c r="B755" s="197"/>
      <c r="C755" s="218"/>
      <c r="D755" s="219"/>
    </row>
    <row r="756" spans="1:4" ht="12.75">
      <c r="A756" s="197"/>
      <c r="B756" s="197"/>
      <c r="C756" s="218"/>
      <c r="D756" s="219"/>
    </row>
    <row r="757" spans="1:4" ht="12.75">
      <c r="A757" s="197"/>
      <c r="B757" s="197"/>
      <c r="C757" s="218"/>
      <c r="D757" s="219"/>
    </row>
    <row r="758" spans="1:4" ht="12.75">
      <c r="A758" s="197"/>
      <c r="B758" s="197"/>
      <c r="C758" s="218"/>
      <c r="D758" s="219"/>
    </row>
    <row r="759" spans="1:4" ht="12.75">
      <c r="A759" s="197"/>
      <c r="B759" s="197"/>
      <c r="C759" s="218"/>
      <c r="D759" s="219"/>
    </row>
    <row r="760" spans="1:4" ht="12.75">
      <c r="A760" s="197"/>
      <c r="B760" s="197"/>
      <c r="C760" s="218"/>
      <c r="D760" s="219"/>
    </row>
    <row r="761" spans="1:4" ht="12.75">
      <c r="A761" s="197"/>
      <c r="B761" s="197"/>
      <c r="C761" s="218"/>
      <c r="D761" s="219"/>
    </row>
    <row r="762" spans="1:4" ht="12.75">
      <c r="A762" s="197"/>
      <c r="B762" s="197"/>
      <c r="C762" s="218"/>
      <c r="D762" s="219"/>
    </row>
    <row r="763" spans="1:4" ht="12.75">
      <c r="A763" s="197"/>
      <c r="B763" s="197"/>
      <c r="C763" s="218"/>
      <c r="D763" s="219"/>
    </row>
    <row r="764" spans="1:4" ht="12.75">
      <c r="A764" s="197"/>
      <c r="B764" s="197"/>
      <c r="C764" s="218"/>
      <c r="D764" s="219"/>
    </row>
    <row r="765" spans="1:4" ht="12.75">
      <c r="A765" s="197"/>
      <c r="B765" s="197"/>
      <c r="C765" s="218"/>
      <c r="D765" s="219"/>
    </row>
    <row r="766" spans="1:4" ht="12.75">
      <c r="A766" s="197"/>
      <c r="B766" s="197"/>
      <c r="C766" s="218"/>
      <c r="D766" s="219"/>
    </row>
    <row r="767" spans="1:4" ht="12.75">
      <c r="A767" s="197"/>
      <c r="B767" s="197"/>
      <c r="C767" s="218"/>
      <c r="D767" s="219"/>
    </row>
    <row r="768" spans="1:4" ht="12.75">
      <c r="A768" s="197"/>
      <c r="B768" s="197"/>
      <c r="C768" s="218"/>
      <c r="D768" s="219"/>
    </row>
    <row r="769" spans="1:4" ht="12.75">
      <c r="A769" s="197"/>
      <c r="B769" s="197"/>
      <c r="C769" s="218"/>
      <c r="D769" s="219"/>
    </row>
    <row r="770" spans="1:4" ht="12.75">
      <c r="A770" s="197"/>
      <c r="B770" s="197"/>
      <c r="C770" s="218"/>
      <c r="D770" s="219"/>
    </row>
    <row r="771" spans="1:4" ht="12.75">
      <c r="A771" s="197"/>
      <c r="B771" s="197"/>
      <c r="C771" s="218"/>
      <c r="D771" s="219"/>
    </row>
    <row r="772" spans="1:4" ht="12.75">
      <c r="A772" s="197"/>
      <c r="B772" s="197"/>
      <c r="C772" s="218"/>
      <c r="D772" s="219"/>
    </row>
    <row r="773" spans="1:4" ht="12.75">
      <c r="A773" s="197"/>
      <c r="B773" s="197"/>
      <c r="C773" s="218"/>
      <c r="D773" s="219"/>
    </row>
    <row r="774" spans="1:4" ht="12.75">
      <c r="A774" s="197"/>
      <c r="B774" s="197"/>
      <c r="C774" s="218"/>
      <c r="D774" s="219"/>
    </row>
    <row r="775" spans="1:4" ht="12.75">
      <c r="A775" s="197"/>
      <c r="B775" s="197"/>
      <c r="C775" s="218"/>
      <c r="D775" s="219"/>
    </row>
    <row r="776" spans="1:4" ht="12.75">
      <c r="A776" s="197"/>
      <c r="B776" s="197"/>
      <c r="C776" s="218"/>
      <c r="D776" s="219"/>
    </row>
    <row r="777" spans="1:4" ht="12.75">
      <c r="A777" s="197"/>
      <c r="B777" s="197"/>
      <c r="C777" s="218"/>
      <c r="D777" s="219"/>
    </row>
    <row r="778" spans="1:4" ht="12.75">
      <c r="A778" s="197"/>
      <c r="B778" s="197"/>
      <c r="C778" s="218"/>
      <c r="D778" s="219"/>
    </row>
    <row r="779" spans="1:4" ht="12.75">
      <c r="A779" s="197"/>
      <c r="B779" s="197"/>
      <c r="C779" s="218"/>
      <c r="D779" s="219"/>
    </row>
    <row r="780" spans="1:4" ht="12.75">
      <c r="A780" s="197"/>
      <c r="B780" s="197"/>
      <c r="C780" s="218"/>
      <c r="D780" s="219"/>
    </row>
    <row r="781" spans="1:4" ht="12.75">
      <c r="A781" s="197"/>
      <c r="B781" s="197"/>
      <c r="C781" s="218"/>
      <c r="D781" s="219"/>
    </row>
    <row r="782" spans="1:4" ht="12.75">
      <c r="A782" s="197"/>
      <c r="B782" s="197"/>
      <c r="C782" s="218"/>
      <c r="D782" s="219"/>
    </row>
    <row r="783" spans="1:4" ht="12.75">
      <c r="A783" s="197"/>
      <c r="B783" s="197"/>
      <c r="C783" s="218"/>
      <c r="D783" s="219"/>
    </row>
    <row r="784" spans="1:4" ht="12.75">
      <c r="A784" s="197"/>
      <c r="B784" s="197"/>
      <c r="C784" s="218"/>
      <c r="D784" s="219"/>
    </row>
    <row r="785" spans="1:4" ht="12.75">
      <c r="A785" s="197"/>
      <c r="B785" s="197"/>
      <c r="C785" s="218"/>
      <c r="D785" s="219"/>
    </row>
    <row r="786" spans="1:4" ht="12.75">
      <c r="A786" s="197"/>
      <c r="B786" s="197"/>
      <c r="C786" s="218"/>
      <c r="D786" s="219"/>
    </row>
    <row r="787" spans="1:4" ht="12.75">
      <c r="A787" s="197"/>
      <c r="B787" s="197"/>
      <c r="C787" s="218"/>
      <c r="D787" s="219"/>
    </row>
    <row r="788" spans="1:4" ht="12.75">
      <c r="A788" s="197"/>
      <c r="B788" s="197"/>
      <c r="C788" s="218"/>
      <c r="D788" s="219"/>
    </row>
    <row r="789" spans="1:4" ht="12.75">
      <c r="A789" s="197"/>
      <c r="B789" s="197"/>
      <c r="C789" s="218"/>
      <c r="D789" s="219"/>
    </row>
    <row r="790" spans="1:4" ht="12.75">
      <c r="A790" s="197"/>
      <c r="B790" s="197"/>
      <c r="C790" s="218"/>
      <c r="D790" s="219"/>
    </row>
    <row r="791" spans="1:4" ht="12.75">
      <c r="A791" s="197"/>
      <c r="B791" s="197"/>
      <c r="C791" s="218"/>
      <c r="D791" s="219"/>
    </row>
    <row r="792" spans="1:4" ht="12.75">
      <c r="A792" s="197"/>
      <c r="B792" s="197"/>
      <c r="C792" s="218"/>
      <c r="D792" s="219"/>
    </row>
    <row r="793" spans="1:4" ht="12.75">
      <c r="A793" s="197"/>
      <c r="B793" s="197"/>
      <c r="C793" s="218"/>
      <c r="D793" s="219"/>
    </row>
    <row r="794" spans="1:4" ht="12.75">
      <c r="A794" s="197"/>
      <c r="B794" s="197"/>
      <c r="C794" s="218"/>
      <c r="D794" s="219"/>
    </row>
    <row r="795" spans="1:4" ht="12.75">
      <c r="A795" s="197"/>
      <c r="B795" s="197"/>
      <c r="C795" s="218"/>
      <c r="D795" s="219"/>
    </row>
    <row r="796" spans="1:4" ht="12.75">
      <c r="A796" s="197"/>
      <c r="B796" s="197"/>
      <c r="C796" s="218"/>
      <c r="D796" s="219"/>
    </row>
    <row r="797" spans="1:4" ht="12.75">
      <c r="A797" s="197"/>
      <c r="B797" s="197"/>
      <c r="C797" s="218"/>
      <c r="D797" s="219"/>
    </row>
    <row r="798" spans="1:4" ht="12.75">
      <c r="A798" s="197"/>
      <c r="B798" s="197"/>
      <c r="C798" s="218"/>
      <c r="D798" s="219"/>
    </row>
    <row r="799" spans="1:4" ht="12.75">
      <c r="A799" s="197"/>
      <c r="B799" s="197"/>
      <c r="C799" s="218"/>
      <c r="D799" s="219"/>
    </row>
    <row r="800" spans="1:4" ht="12.75">
      <c r="A800" s="197"/>
      <c r="B800" s="197"/>
      <c r="C800" s="218"/>
      <c r="D800" s="219"/>
    </row>
    <row r="801" spans="1:4" ht="12.75">
      <c r="A801" s="197"/>
      <c r="B801" s="197"/>
      <c r="C801" s="218"/>
      <c r="D801" s="219"/>
    </row>
    <row r="802" spans="1:4" ht="12.75">
      <c r="A802" s="197"/>
      <c r="B802" s="197"/>
      <c r="C802" s="218"/>
      <c r="D802" s="219"/>
    </row>
    <row r="803" spans="1:4" ht="12.75">
      <c r="A803" s="197"/>
      <c r="B803" s="197"/>
      <c r="C803" s="218"/>
      <c r="D803" s="219"/>
    </row>
    <row r="804" spans="1:4" ht="12.75">
      <c r="A804" s="197"/>
      <c r="B804" s="197"/>
      <c r="C804" s="218"/>
      <c r="D804" s="219"/>
    </row>
    <row r="805" spans="1:4" ht="12.75">
      <c r="A805" s="197"/>
      <c r="B805" s="197"/>
      <c r="C805" s="218"/>
      <c r="D805" s="219"/>
    </row>
    <row r="806" spans="1:4" ht="12.75">
      <c r="A806" s="197"/>
      <c r="B806" s="197"/>
      <c r="C806" s="218"/>
      <c r="D806" s="219"/>
    </row>
    <row r="807" spans="1:4" ht="12.75">
      <c r="A807" s="197"/>
      <c r="B807" s="197"/>
      <c r="C807" s="218"/>
      <c r="D807" s="219"/>
    </row>
    <row r="808" spans="1:4" ht="12.75">
      <c r="A808" s="197"/>
      <c r="B808" s="197"/>
      <c r="C808" s="218"/>
      <c r="D808" s="219"/>
    </row>
    <row r="809" spans="1:4" ht="12.75">
      <c r="A809" s="197"/>
      <c r="B809" s="197"/>
      <c r="C809" s="218"/>
      <c r="D809" s="219"/>
    </row>
    <row r="810" spans="1:4" ht="12.75">
      <c r="A810" s="197"/>
      <c r="B810" s="197"/>
      <c r="C810" s="218"/>
      <c r="D810" s="219"/>
    </row>
    <row r="811" spans="1:4" ht="12.75">
      <c r="A811" s="197"/>
      <c r="B811" s="197"/>
      <c r="C811" s="218"/>
      <c r="D811" s="219"/>
    </row>
    <row r="812" spans="1:4" ht="12.75">
      <c r="A812" s="197"/>
      <c r="B812" s="197"/>
      <c r="C812" s="218"/>
      <c r="D812" s="219"/>
    </row>
    <row r="813" spans="1:4" ht="12.75">
      <c r="A813" s="197"/>
      <c r="B813" s="197"/>
      <c r="C813" s="218"/>
      <c r="D813" s="219"/>
    </row>
    <row r="814" spans="1:4" ht="12.75">
      <c r="A814" s="197"/>
      <c r="B814" s="197"/>
      <c r="C814" s="218"/>
      <c r="D814" s="219"/>
    </row>
    <row r="815" spans="1:4" ht="12.75">
      <c r="A815" s="197"/>
      <c r="B815" s="197"/>
      <c r="C815" s="218"/>
      <c r="D815" s="219"/>
    </row>
    <row r="816" spans="1:4" ht="12.75">
      <c r="A816" s="197"/>
      <c r="B816" s="197"/>
      <c r="C816" s="218"/>
      <c r="D816" s="219"/>
    </row>
    <row r="817" spans="1:4" ht="12.75">
      <c r="A817" s="197"/>
      <c r="B817" s="197"/>
      <c r="C817" s="218"/>
      <c r="D817" s="219"/>
    </row>
    <row r="818" spans="1:4" ht="12.75">
      <c r="A818" s="197"/>
      <c r="B818" s="197"/>
      <c r="C818" s="218"/>
      <c r="D818" s="219"/>
    </row>
    <row r="819" spans="1:4" ht="12.75">
      <c r="A819" s="197"/>
      <c r="B819" s="197"/>
      <c r="C819" s="218"/>
      <c r="D819" s="219"/>
    </row>
    <row r="820" spans="1:4" ht="12.75">
      <c r="A820" s="197"/>
      <c r="B820" s="197"/>
      <c r="C820" s="218"/>
      <c r="D820" s="219"/>
    </row>
    <row r="821" spans="1:4" ht="12.75">
      <c r="A821" s="197"/>
      <c r="B821" s="197"/>
      <c r="C821" s="218"/>
      <c r="D821" s="219"/>
    </row>
    <row r="822" spans="1:4" ht="12.75">
      <c r="A822" s="197"/>
      <c r="B822" s="197"/>
      <c r="C822" s="218"/>
      <c r="D822" s="219"/>
    </row>
    <row r="823" spans="1:4" ht="12.75">
      <c r="A823" s="197"/>
      <c r="B823" s="197"/>
      <c r="C823" s="218"/>
      <c r="D823" s="219"/>
    </row>
    <row r="824" spans="1:4" ht="12.75">
      <c r="A824" s="197"/>
      <c r="B824" s="197"/>
      <c r="C824" s="218"/>
      <c r="D824" s="219"/>
    </row>
    <row r="825" spans="1:4" ht="12.75">
      <c r="A825" s="197"/>
      <c r="B825" s="197"/>
      <c r="C825" s="218"/>
      <c r="D825" s="219"/>
    </row>
    <row r="826" spans="1:4" ht="12.75">
      <c r="A826" s="197"/>
      <c r="B826" s="197"/>
      <c r="C826" s="218"/>
      <c r="D826" s="219"/>
    </row>
    <row r="827" spans="1:4" ht="12.75">
      <c r="A827" s="197"/>
      <c r="B827" s="197"/>
      <c r="C827" s="218"/>
      <c r="D827" s="219"/>
    </row>
    <row r="828" spans="1:4" ht="12.75">
      <c r="A828" s="197"/>
      <c r="B828" s="197"/>
      <c r="C828" s="218"/>
      <c r="D828" s="219"/>
    </row>
    <row r="829" spans="1:4" ht="12.75">
      <c r="A829" s="197"/>
      <c r="B829" s="197"/>
      <c r="C829" s="218"/>
      <c r="D829" s="219"/>
    </row>
    <row r="830" spans="1:4" ht="12.75">
      <c r="A830" s="197"/>
      <c r="B830" s="197"/>
      <c r="C830" s="218"/>
      <c r="D830" s="219"/>
    </row>
    <row r="831" spans="1:4" ht="12.75">
      <c r="A831" s="197"/>
      <c r="B831" s="197"/>
      <c r="C831" s="218"/>
      <c r="D831" s="219"/>
    </row>
    <row r="832" spans="1:4" ht="12.75">
      <c r="A832" s="197"/>
      <c r="B832" s="197"/>
      <c r="C832" s="218"/>
      <c r="D832" s="219"/>
    </row>
    <row r="833" spans="1:4" ht="12.75">
      <c r="A833" s="197"/>
      <c r="B833" s="197"/>
      <c r="C833" s="218"/>
      <c r="D833" s="219"/>
    </row>
    <row r="834" spans="1:4" ht="12.75">
      <c r="A834" s="197"/>
      <c r="B834" s="197"/>
      <c r="C834" s="218"/>
      <c r="D834" s="219"/>
    </row>
    <row r="835" spans="1:4" ht="12.75">
      <c r="A835" s="197"/>
      <c r="B835" s="197"/>
      <c r="C835" s="218"/>
      <c r="D835" s="219"/>
    </row>
    <row r="836" spans="1:4" ht="12.75">
      <c r="A836" s="197"/>
      <c r="B836" s="197"/>
      <c r="C836" s="218"/>
      <c r="D836" s="219"/>
    </row>
    <row r="837" spans="1:4" ht="12.75">
      <c r="A837" s="197"/>
      <c r="B837" s="197"/>
      <c r="C837" s="218"/>
      <c r="D837" s="219"/>
    </row>
    <row r="838" spans="1:4" ht="12.75">
      <c r="A838" s="197"/>
      <c r="B838" s="197"/>
      <c r="C838" s="218"/>
      <c r="D838" s="219"/>
    </row>
    <row r="839" spans="1:4" ht="12.75">
      <c r="A839" s="197"/>
      <c r="B839" s="197"/>
      <c r="C839" s="218"/>
      <c r="D839" s="219"/>
    </row>
    <row r="840" spans="1:4" ht="12.75">
      <c r="A840" s="197"/>
      <c r="B840" s="197"/>
      <c r="C840" s="218"/>
      <c r="D840" s="219"/>
    </row>
    <row r="841" spans="1:4" ht="12.75">
      <c r="A841" s="197"/>
      <c r="B841" s="197"/>
      <c r="C841" s="218"/>
      <c r="D841" s="219"/>
    </row>
    <row r="842" spans="1:4" ht="12.75">
      <c r="A842" s="197"/>
      <c r="B842" s="197"/>
      <c r="C842" s="218"/>
      <c r="D842" s="219"/>
    </row>
    <row r="843" spans="1:4" ht="12.75">
      <c r="A843" s="197"/>
      <c r="B843" s="197"/>
      <c r="C843" s="218"/>
      <c r="D843" s="219"/>
    </row>
    <row r="844" spans="1:4" ht="12.75">
      <c r="A844" s="197"/>
      <c r="B844" s="197"/>
      <c r="C844" s="218"/>
      <c r="D844" s="219"/>
    </row>
    <row r="845" spans="1:4" ht="12.75">
      <c r="A845" s="197"/>
      <c r="B845" s="197"/>
      <c r="C845" s="218"/>
      <c r="D845" s="219"/>
    </row>
    <row r="846" spans="1:4" ht="12.75">
      <c r="A846" s="197"/>
      <c r="B846" s="197"/>
      <c r="C846" s="218"/>
      <c r="D846" s="219"/>
    </row>
    <row r="847" spans="1:4" ht="12.75">
      <c r="A847" s="197"/>
      <c r="B847" s="197"/>
      <c r="C847" s="218"/>
      <c r="D847" s="219"/>
    </row>
    <row r="848" spans="1:4" ht="12.75">
      <c r="A848" s="197"/>
      <c r="B848" s="197"/>
      <c r="C848" s="218"/>
      <c r="D848" s="219"/>
    </row>
    <row r="849" spans="1:4" ht="12.75">
      <c r="A849" s="197"/>
      <c r="B849" s="197"/>
      <c r="C849" s="218"/>
      <c r="D849" s="219"/>
    </row>
    <row r="850" spans="1:4" ht="12.75">
      <c r="A850" s="197"/>
      <c r="B850" s="197"/>
      <c r="C850" s="218"/>
      <c r="D850" s="219"/>
    </row>
    <row r="851" spans="1:4" ht="12.75">
      <c r="A851" s="197"/>
      <c r="B851" s="197"/>
      <c r="C851" s="218"/>
      <c r="D851" s="219"/>
    </row>
    <row r="852" spans="1:4" ht="12.75">
      <c r="A852" s="197"/>
      <c r="B852" s="197"/>
      <c r="C852" s="218"/>
      <c r="D852" s="219"/>
    </row>
    <row r="853" spans="1:4" ht="12.75">
      <c r="A853" s="197"/>
      <c r="B853" s="197"/>
      <c r="C853" s="218"/>
      <c r="D853" s="219"/>
    </row>
    <row r="854" spans="1:4" ht="12.75">
      <c r="A854" s="197"/>
      <c r="B854" s="197"/>
      <c r="C854" s="218"/>
      <c r="D854" s="219"/>
    </row>
    <row r="855" spans="1:4" ht="12.75">
      <c r="A855" s="197"/>
      <c r="B855" s="197"/>
      <c r="C855" s="218"/>
      <c r="D855" s="219"/>
    </row>
    <row r="856" spans="1:4" ht="12.75">
      <c r="A856" s="197"/>
      <c r="B856" s="197"/>
      <c r="C856" s="218"/>
      <c r="D856" s="219"/>
    </row>
    <row r="857" spans="1:4" ht="12.75">
      <c r="A857" s="197"/>
      <c r="B857" s="197"/>
      <c r="C857" s="218"/>
      <c r="D857" s="219"/>
    </row>
    <row r="858" spans="1:4" ht="12.75">
      <c r="A858" s="197"/>
      <c r="B858" s="197"/>
      <c r="C858" s="218"/>
      <c r="D858" s="219"/>
    </row>
    <row r="859" spans="1:4" ht="12.75">
      <c r="A859" s="197"/>
      <c r="B859" s="197"/>
      <c r="C859" s="218"/>
      <c r="D859" s="219"/>
    </row>
    <row r="860" spans="1:4" ht="12.75">
      <c r="A860" s="197"/>
      <c r="B860" s="197"/>
      <c r="C860" s="218"/>
      <c r="D860" s="219"/>
    </row>
    <row r="861" spans="1:4" ht="12.75">
      <c r="A861" s="197"/>
      <c r="B861" s="197"/>
      <c r="C861" s="218"/>
      <c r="D861" s="219"/>
    </row>
    <row r="862" spans="1:4" ht="12.75">
      <c r="A862" s="197"/>
      <c r="B862" s="197"/>
      <c r="C862" s="218"/>
      <c r="D862" s="219"/>
    </row>
    <row r="863" spans="1:4" ht="12.75">
      <c r="A863" s="197"/>
      <c r="B863" s="197"/>
      <c r="C863" s="218"/>
      <c r="D863" s="219"/>
    </row>
    <row r="864" spans="1:4" ht="12.75">
      <c r="A864" s="197"/>
      <c r="B864" s="197"/>
      <c r="C864" s="218"/>
      <c r="D864" s="219"/>
    </row>
    <row r="865" spans="1:4" ht="12.75">
      <c r="A865" s="197"/>
      <c r="B865" s="197"/>
      <c r="C865" s="218"/>
      <c r="D865" s="219"/>
    </row>
    <row r="866" spans="1:4" ht="12.75">
      <c r="A866" s="197"/>
      <c r="B866" s="197"/>
      <c r="C866" s="218"/>
      <c r="D866" s="219"/>
    </row>
    <row r="867" spans="1:4" ht="12.75">
      <c r="A867" s="197"/>
      <c r="B867" s="197"/>
      <c r="C867" s="218"/>
      <c r="D867" s="219"/>
    </row>
    <row r="868" spans="1:4" ht="12.75">
      <c r="A868" s="197"/>
      <c r="B868" s="197"/>
      <c r="C868" s="218"/>
      <c r="D868" s="219"/>
    </row>
    <row r="869" spans="1:4" ht="12.75">
      <c r="A869" s="197"/>
      <c r="B869" s="197"/>
      <c r="C869" s="218"/>
      <c r="D869" s="219"/>
    </row>
    <row r="870" spans="1:4" ht="12.75">
      <c r="A870" s="197"/>
      <c r="B870" s="197"/>
      <c r="C870" s="218"/>
      <c r="D870" s="219"/>
    </row>
    <row r="871" spans="1:4" ht="12.75">
      <c r="A871" s="197"/>
      <c r="B871" s="197"/>
      <c r="C871" s="218"/>
      <c r="D871" s="219"/>
    </row>
    <row r="872" spans="1:4" ht="12.75">
      <c r="A872" s="197"/>
      <c r="B872" s="197"/>
      <c r="C872" s="218"/>
      <c r="D872" s="219"/>
    </row>
    <row r="873" spans="1:4" ht="12.75">
      <c r="A873" s="197"/>
      <c r="B873" s="197"/>
      <c r="C873" s="218"/>
      <c r="D873" s="219"/>
    </row>
    <row r="874" spans="1:4" ht="12.75">
      <c r="A874" s="197"/>
      <c r="B874" s="197"/>
      <c r="C874" s="218"/>
      <c r="D874" s="219"/>
    </row>
    <row r="875" spans="1:4" ht="12.75">
      <c r="A875" s="197"/>
      <c r="B875" s="197"/>
      <c r="C875" s="218"/>
      <c r="D875" s="219"/>
    </row>
    <row r="876" spans="1:4" ht="12.75">
      <c r="A876" s="197"/>
      <c r="B876" s="197"/>
      <c r="C876" s="218"/>
      <c r="D876" s="219"/>
    </row>
    <row r="877" spans="1:4" ht="12.75">
      <c r="A877" s="197"/>
      <c r="B877" s="197"/>
      <c r="C877" s="218"/>
      <c r="D877" s="219"/>
    </row>
    <row r="878" spans="1:4" ht="12.75">
      <c r="A878" s="197"/>
      <c r="B878" s="197"/>
      <c r="C878" s="218"/>
      <c r="D878" s="219"/>
    </row>
    <row r="879" spans="1:4" ht="12.75">
      <c r="A879" s="197"/>
      <c r="B879" s="197"/>
      <c r="C879" s="218"/>
      <c r="D879" s="219"/>
    </row>
    <row r="880" spans="1:4" ht="12.75">
      <c r="A880" s="197"/>
      <c r="B880" s="197"/>
      <c r="C880" s="218"/>
      <c r="D880" s="219"/>
    </row>
    <row r="881" spans="1:4" ht="12.75">
      <c r="A881" s="197"/>
      <c r="B881" s="197"/>
      <c r="C881" s="218"/>
      <c r="D881" s="219"/>
    </row>
    <row r="882" spans="1:4" ht="12.75">
      <c r="A882" s="197"/>
      <c r="B882" s="197"/>
      <c r="C882" s="218"/>
      <c r="D882" s="219"/>
    </row>
    <row r="883" spans="1:4" ht="12.75">
      <c r="A883" s="197"/>
      <c r="B883" s="197"/>
      <c r="C883" s="218"/>
      <c r="D883" s="219"/>
    </row>
    <row r="884" spans="1:4" ht="12.75">
      <c r="A884" s="197"/>
      <c r="B884" s="197"/>
      <c r="C884" s="218"/>
      <c r="D884" s="219"/>
    </row>
    <row r="885" spans="1:4" ht="12.75">
      <c r="A885" s="197"/>
      <c r="B885" s="197"/>
      <c r="C885" s="218"/>
      <c r="D885" s="219"/>
    </row>
    <row r="886" spans="1:4" ht="12.75">
      <c r="A886" s="197"/>
      <c r="B886" s="197"/>
      <c r="C886" s="218"/>
      <c r="D886" s="219"/>
    </row>
    <row r="887" spans="1:4" ht="12.75">
      <c r="A887" s="197"/>
      <c r="B887" s="197"/>
      <c r="C887" s="218"/>
      <c r="D887" s="219"/>
    </row>
    <row r="888" spans="1:4" ht="12.75">
      <c r="A888" s="197"/>
      <c r="B888" s="197"/>
      <c r="C888" s="218"/>
      <c r="D888" s="219"/>
    </row>
    <row r="889" spans="1:4" ht="12.75">
      <c r="A889" s="197"/>
      <c r="B889" s="197"/>
      <c r="C889" s="218"/>
      <c r="D889" s="219"/>
    </row>
    <row r="890" spans="1:4" ht="12.75">
      <c r="A890" s="197"/>
      <c r="B890" s="197"/>
      <c r="C890" s="218"/>
      <c r="D890" s="219"/>
    </row>
    <row r="891" spans="1:4" ht="12.75">
      <c r="A891" s="197"/>
      <c r="B891" s="197"/>
      <c r="C891" s="218"/>
      <c r="D891" s="219"/>
    </row>
    <row r="892" spans="1:4" ht="12.75">
      <c r="A892" s="197"/>
      <c r="B892" s="197"/>
      <c r="C892" s="218"/>
      <c r="D892" s="219"/>
    </row>
    <row r="893" spans="1:4" ht="12.75">
      <c r="A893" s="197"/>
      <c r="B893" s="197"/>
      <c r="C893" s="218"/>
      <c r="D893" s="219"/>
    </row>
    <row r="894" spans="1:4" ht="12.75">
      <c r="A894" s="197"/>
      <c r="B894" s="197"/>
      <c r="C894" s="218"/>
      <c r="D894" s="219"/>
    </row>
    <row r="895" spans="1:4" ht="12.75">
      <c r="A895" s="197"/>
      <c r="B895" s="197"/>
      <c r="C895" s="218"/>
      <c r="D895" s="219"/>
    </row>
    <row r="896" spans="1:4" ht="12.75">
      <c r="A896" s="197"/>
      <c r="B896" s="197"/>
      <c r="C896" s="218"/>
      <c r="D896" s="219"/>
    </row>
    <row r="897" spans="1:4" ht="12.75">
      <c r="A897" s="197"/>
      <c r="B897" s="197"/>
      <c r="C897" s="218"/>
      <c r="D897" s="219"/>
    </row>
    <row r="898" spans="1:4" ht="12.75">
      <c r="A898" s="197"/>
      <c r="B898" s="197"/>
      <c r="C898" s="218"/>
      <c r="D898" s="219"/>
    </row>
    <row r="899" spans="1:4" ht="12.75">
      <c r="A899" s="197"/>
      <c r="B899" s="197"/>
      <c r="C899" s="218"/>
      <c r="D899" s="219"/>
    </row>
    <row r="900" spans="1:4" ht="12.75">
      <c r="A900" s="197"/>
      <c r="B900" s="197"/>
      <c r="C900" s="218"/>
      <c r="D900" s="219"/>
    </row>
    <row r="901" spans="1:4" ht="12.75">
      <c r="A901" s="197"/>
      <c r="B901" s="197"/>
      <c r="C901" s="218"/>
      <c r="D901" s="219"/>
    </row>
    <row r="902" spans="1:4" ht="12.75">
      <c r="A902" s="197"/>
      <c r="B902" s="197"/>
      <c r="C902" s="218"/>
      <c r="D902" s="219"/>
    </row>
    <row r="903" spans="1:4" ht="12.75">
      <c r="A903" s="197"/>
      <c r="B903" s="197"/>
      <c r="C903" s="218"/>
      <c r="D903" s="219"/>
    </row>
    <row r="904" spans="1:4" ht="12.75">
      <c r="A904" s="197"/>
      <c r="B904" s="197"/>
      <c r="C904" s="218"/>
      <c r="D904" s="219"/>
    </row>
    <row r="905" spans="1:4" ht="12.75">
      <c r="A905" s="197"/>
      <c r="B905" s="197"/>
      <c r="C905" s="218"/>
      <c r="D905" s="219"/>
    </row>
    <row r="906" spans="1:4" ht="12.75">
      <c r="A906" s="197"/>
      <c r="B906" s="197"/>
      <c r="C906" s="218"/>
      <c r="D906" s="219"/>
    </row>
    <row r="907" spans="1:4" ht="12.75">
      <c r="A907" s="197"/>
      <c r="B907" s="197"/>
      <c r="C907" s="218"/>
      <c r="D907" s="219"/>
    </row>
    <row r="908" spans="1:4" ht="12.75">
      <c r="A908" s="197"/>
      <c r="B908" s="197"/>
      <c r="C908" s="218"/>
      <c r="D908" s="219"/>
    </row>
    <row r="909" spans="1:4" ht="12.75">
      <c r="A909" s="197"/>
      <c r="B909" s="197"/>
      <c r="C909" s="218"/>
      <c r="D909" s="219"/>
    </row>
    <row r="910" spans="1:4" ht="12.75">
      <c r="A910" s="197"/>
      <c r="B910" s="197"/>
      <c r="C910" s="218"/>
      <c r="D910" s="219"/>
    </row>
    <row r="911" spans="1:4" ht="12.75">
      <c r="A911" s="197"/>
      <c r="B911" s="197"/>
      <c r="C911" s="218"/>
      <c r="D911" s="219"/>
    </row>
    <row r="912" spans="1:4" ht="12.75">
      <c r="A912" s="197"/>
      <c r="B912" s="197"/>
      <c r="C912" s="218"/>
      <c r="D912" s="219"/>
    </row>
    <row r="913" spans="1:4" ht="12.75">
      <c r="A913" s="197"/>
      <c r="B913" s="197"/>
      <c r="C913" s="218"/>
      <c r="D913" s="219"/>
    </row>
    <row r="914" spans="1:4" ht="12.75">
      <c r="A914" s="197"/>
      <c r="B914" s="197"/>
      <c r="C914" s="218"/>
      <c r="D914" s="219"/>
    </row>
    <row r="915" spans="1:4" ht="12.75">
      <c r="A915" s="197"/>
      <c r="B915" s="197"/>
      <c r="C915" s="218"/>
      <c r="D915" s="219"/>
    </row>
    <row r="916" spans="1:4" ht="12.75">
      <c r="A916" s="197"/>
      <c r="B916" s="197"/>
      <c r="C916" s="218"/>
      <c r="D916" s="219"/>
    </row>
    <row r="917" spans="1:4" ht="12.75">
      <c r="A917" s="197"/>
      <c r="B917" s="197"/>
      <c r="C917" s="218"/>
      <c r="D917" s="219"/>
    </row>
    <row r="918" spans="1:4" ht="12.75">
      <c r="A918" s="197"/>
      <c r="B918" s="197"/>
      <c r="C918" s="218"/>
      <c r="D918" s="219"/>
    </row>
    <row r="919" spans="1:4" ht="12.75">
      <c r="A919" s="197"/>
      <c r="B919" s="197"/>
      <c r="C919" s="218"/>
      <c r="D919" s="219"/>
    </row>
    <row r="920" spans="1:4" ht="12.75">
      <c r="A920" s="197"/>
      <c r="B920" s="197"/>
      <c r="C920" s="218"/>
      <c r="D920" s="219"/>
    </row>
    <row r="921" spans="1:4" ht="12.75">
      <c r="A921" s="197"/>
      <c r="B921" s="197"/>
      <c r="C921" s="218"/>
      <c r="D921" s="219"/>
    </row>
    <row r="922" spans="1:4" ht="12.75">
      <c r="A922" s="197"/>
      <c r="B922" s="197"/>
      <c r="C922" s="218"/>
      <c r="D922" s="219"/>
    </row>
    <row r="923" spans="1:4" ht="12.75">
      <c r="A923" s="197"/>
      <c r="B923" s="197"/>
      <c r="C923" s="218"/>
      <c r="D923" s="219"/>
    </row>
    <row r="924" spans="1:4" ht="12.75">
      <c r="A924" s="197"/>
      <c r="B924" s="197"/>
      <c r="C924" s="218"/>
      <c r="D924" s="219"/>
    </row>
    <row r="925" spans="1:4" ht="12.75">
      <c r="A925" s="197"/>
      <c r="B925" s="197"/>
      <c r="C925" s="218"/>
      <c r="D925" s="219"/>
    </row>
    <row r="926" spans="1:4" ht="12.75">
      <c r="A926" s="197"/>
      <c r="B926" s="197"/>
      <c r="C926" s="218"/>
      <c r="D926" s="219"/>
    </row>
    <row r="927" spans="1:4" ht="12.75">
      <c r="A927" s="197"/>
      <c r="B927" s="197"/>
      <c r="C927" s="218"/>
      <c r="D927" s="219"/>
    </row>
    <row r="928" spans="1:4" ht="12.75">
      <c r="A928" s="197"/>
      <c r="B928" s="197"/>
      <c r="C928" s="218"/>
      <c r="D928" s="219"/>
    </row>
    <row r="929" spans="1:4" ht="12.75">
      <c r="A929" s="197"/>
      <c r="B929" s="197"/>
      <c r="C929" s="218"/>
      <c r="D929" s="219"/>
    </row>
    <row r="930" spans="1:4" ht="12.75">
      <c r="A930" s="197"/>
      <c r="B930" s="197"/>
      <c r="C930" s="218"/>
      <c r="D930" s="219"/>
    </row>
    <row r="931" spans="1:4" ht="12.75">
      <c r="A931" s="197"/>
      <c r="B931" s="197"/>
      <c r="C931" s="218"/>
      <c r="D931" s="219"/>
    </row>
    <row r="932" spans="1:4" ht="12.75">
      <c r="A932" s="197"/>
      <c r="B932" s="197"/>
      <c r="C932" s="218"/>
      <c r="D932" s="219"/>
    </row>
    <row r="933" spans="1:4" ht="12.75">
      <c r="A933" s="197"/>
      <c r="B933" s="197"/>
      <c r="C933" s="218"/>
      <c r="D933" s="219"/>
    </row>
    <row r="934" spans="1:4" ht="12.75">
      <c r="A934" s="197"/>
      <c r="B934" s="197"/>
      <c r="C934" s="218"/>
      <c r="D934" s="219"/>
    </row>
    <row r="935" spans="1:4" ht="12.75">
      <c r="A935" s="197"/>
      <c r="B935" s="197"/>
      <c r="C935" s="218"/>
      <c r="D935" s="219"/>
    </row>
    <row r="936" spans="1:4" ht="12.75">
      <c r="A936" s="197"/>
      <c r="B936" s="197"/>
      <c r="C936" s="218"/>
      <c r="D936" s="219"/>
    </row>
    <row r="937" spans="1:4" ht="12.75">
      <c r="A937" s="197"/>
      <c r="B937" s="197"/>
      <c r="C937" s="218"/>
      <c r="D937" s="219"/>
    </row>
    <row r="938" spans="1:4" ht="12.75">
      <c r="A938" s="197"/>
      <c r="B938" s="197"/>
      <c r="C938" s="218"/>
      <c r="D938" s="219"/>
    </row>
    <row r="939" spans="1:4" ht="12.75">
      <c r="A939" s="197"/>
      <c r="B939" s="197"/>
      <c r="C939" s="218"/>
      <c r="D939" s="219"/>
    </row>
    <row r="940" spans="1:4" ht="12.75">
      <c r="A940" s="197"/>
      <c r="B940" s="197"/>
      <c r="C940" s="218"/>
      <c r="D940" s="219"/>
    </row>
    <row r="941" spans="1:4" ht="12.75">
      <c r="A941" s="197"/>
      <c r="B941" s="197"/>
      <c r="C941" s="218"/>
      <c r="D941" s="219"/>
    </row>
    <row r="942" spans="1:4" ht="12.75">
      <c r="A942" s="197"/>
      <c r="B942" s="197"/>
      <c r="C942" s="218"/>
      <c r="D942" s="219"/>
    </row>
    <row r="943" spans="1:4" ht="12.75">
      <c r="A943" s="197"/>
      <c r="B943" s="197"/>
      <c r="C943" s="218"/>
      <c r="D943" s="219"/>
    </row>
    <row r="944" spans="1:4" ht="12.75">
      <c r="A944" s="197"/>
      <c r="B944" s="197"/>
      <c r="C944" s="218"/>
      <c r="D944" s="219"/>
    </row>
    <row r="945" spans="1:4" ht="12.75">
      <c r="A945" s="197"/>
      <c r="B945" s="197"/>
      <c r="C945" s="218"/>
      <c r="D945" s="219"/>
    </row>
    <row r="946" spans="1:4" ht="12.75">
      <c r="A946" s="197"/>
      <c r="B946" s="197"/>
      <c r="C946" s="218"/>
      <c r="D946" s="219"/>
    </row>
    <row r="947" spans="1:4" ht="12.75">
      <c r="A947" s="197"/>
      <c r="B947" s="197"/>
      <c r="C947" s="218"/>
      <c r="D947" s="219"/>
    </row>
    <row r="948" spans="1:4" ht="12.75">
      <c r="A948" s="197"/>
      <c r="B948" s="197"/>
      <c r="C948" s="218"/>
      <c r="D948" s="219"/>
    </row>
    <row r="949" spans="1:4" ht="12.75">
      <c r="A949" s="197"/>
      <c r="B949" s="197"/>
      <c r="C949" s="218"/>
      <c r="D949" s="219"/>
    </row>
    <row r="950" spans="1:4" ht="12.75">
      <c r="A950" s="197"/>
      <c r="B950" s="197"/>
      <c r="C950" s="218"/>
      <c r="D950" s="219"/>
    </row>
    <row r="951" spans="1:4" ht="12.75">
      <c r="A951" s="197"/>
      <c r="B951" s="197"/>
      <c r="C951" s="218"/>
      <c r="D951" s="219"/>
    </row>
    <row r="952" spans="1:4" ht="12.75">
      <c r="A952" s="197"/>
      <c r="B952" s="197"/>
      <c r="C952" s="218"/>
      <c r="D952" s="219"/>
    </row>
    <row r="953" spans="1:4" ht="12.75">
      <c r="A953" s="197"/>
      <c r="B953" s="197"/>
      <c r="C953" s="218"/>
      <c r="D953" s="219"/>
    </row>
    <row r="954" spans="1:4" ht="12.75">
      <c r="A954" s="197"/>
      <c r="B954" s="197"/>
      <c r="C954" s="218"/>
      <c r="D954" s="219"/>
    </row>
    <row r="955" spans="1:4" ht="12.75">
      <c r="A955" s="197"/>
      <c r="B955" s="197"/>
      <c r="C955" s="218"/>
      <c r="D955" s="219"/>
    </row>
    <row r="956" spans="1:4" ht="12.75">
      <c r="A956" s="197"/>
      <c r="B956" s="197"/>
      <c r="C956" s="218"/>
      <c r="D956" s="219"/>
    </row>
    <row r="957" spans="1:4" ht="12.75">
      <c r="A957" s="197"/>
      <c r="B957" s="197"/>
      <c r="C957" s="218"/>
      <c r="D957" s="219"/>
    </row>
    <row r="958" spans="1:4" ht="12.75">
      <c r="A958" s="197"/>
      <c r="B958" s="197"/>
      <c r="C958" s="218"/>
      <c r="D958" s="219"/>
    </row>
    <row r="959" spans="1:4" ht="12.75">
      <c r="A959" s="197"/>
      <c r="B959" s="197"/>
      <c r="C959" s="218"/>
      <c r="D959" s="219"/>
    </row>
    <row r="960" spans="1:4" ht="12.75">
      <c r="A960" s="197"/>
      <c r="B960" s="197"/>
      <c r="C960" s="218"/>
      <c r="D960" s="219"/>
    </row>
    <row r="961" spans="1:4" ht="12.75">
      <c r="A961" s="197"/>
      <c r="B961" s="197"/>
      <c r="C961" s="218"/>
      <c r="D961" s="219"/>
    </row>
    <row r="962" spans="1:4" ht="12.75">
      <c r="A962" s="197"/>
      <c r="B962" s="197"/>
      <c r="C962" s="218"/>
      <c r="D962" s="219"/>
    </row>
    <row r="963" spans="1:4" ht="12.75">
      <c r="A963" s="197"/>
      <c r="B963" s="197"/>
      <c r="C963" s="218"/>
      <c r="D963" s="219"/>
    </row>
    <row r="964" spans="1:4" ht="12.75">
      <c r="A964" s="197"/>
      <c r="B964" s="197"/>
      <c r="C964" s="218"/>
      <c r="D964" s="219"/>
    </row>
    <row r="965" spans="1:4" ht="12.75">
      <c r="A965" s="197"/>
      <c r="B965" s="197"/>
      <c r="C965" s="218"/>
      <c r="D965" s="219"/>
    </row>
    <row r="966" spans="1:4" ht="12.75">
      <c r="A966" s="197"/>
      <c r="B966" s="197"/>
      <c r="C966" s="218"/>
      <c r="D966" s="219"/>
    </row>
    <row r="967" spans="1:4" ht="12.75">
      <c r="A967" s="197"/>
      <c r="B967" s="197"/>
      <c r="C967" s="218"/>
      <c r="D967" s="219"/>
    </row>
    <row r="968" spans="1:4" ht="12.75">
      <c r="A968" s="197"/>
      <c r="B968" s="197"/>
      <c r="C968" s="218"/>
      <c r="D968" s="219"/>
    </row>
    <row r="969" spans="1:4" ht="12.75">
      <c r="A969" s="197"/>
      <c r="B969" s="197"/>
      <c r="C969" s="218"/>
      <c r="D969" s="219"/>
    </row>
    <row r="970" spans="1:4" ht="12.75">
      <c r="A970" s="197"/>
      <c r="B970" s="197"/>
      <c r="C970" s="218"/>
      <c r="D970" s="219"/>
    </row>
    <row r="971" spans="1:4" ht="12.75">
      <c r="A971" s="197"/>
      <c r="B971" s="197"/>
      <c r="C971" s="218"/>
      <c r="D971" s="219"/>
    </row>
    <row r="972" spans="1:4" ht="12.75">
      <c r="A972" s="197"/>
      <c r="B972" s="197"/>
      <c r="C972" s="218"/>
      <c r="D972" s="219"/>
    </row>
    <row r="973" spans="1:4" ht="12.75">
      <c r="A973" s="197"/>
      <c r="B973" s="197"/>
      <c r="C973" s="218"/>
      <c r="D973" s="219"/>
    </row>
    <row r="974" spans="1:4" ht="12.75">
      <c r="A974" s="197"/>
      <c r="B974" s="197"/>
      <c r="C974" s="218"/>
      <c r="D974" s="219"/>
    </row>
    <row r="975" spans="1:4" ht="12.75">
      <c r="A975" s="197"/>
      <c r="B975" s="197"/>
      <c r="C975" s="218"/>
      <c r="D975" s="219"/>
    </row>
    <row r="976" spans="1:4" ht="12.75">
      <c r="A976" s="197"/>
      <c r="B976" s="197"/>
      <c r="C976" s="218"/>
      <c r="D976" s="219"/>
    </row>
    <row r="977" spans="1:4" ht="12.75">
      <c r="A977" s="197"/>
      <c r="B977" s="197"/>
      <c r="C977" s="218"/>
      <c r="D977" s="219"/>
    </row>
    <row r="978" spans="1:4" ht="12.75">
      <c r="A978" s="197"/>
      <c r="B978" s="197"/>
      <c r="C978" s="218"/>
      <c r="D978" s="219"/>
    </row>
    <row r="979" spans="1:4" ht="12.75">
      <c r="A979" s="197"/>
      <c r="B979" s="197"/>
      <c r="C979" s="218"/>
      <c r="D979" s="219"/>
    </row>
    <row r="980" spans="1:4" ht="12.75">
      <c r="A980" s="197"/>
      <c r="B980" s="197"/>
      <c r="C980" s="218"/>
      <c r="D980" s="219"/>
    </row>
    <row r="981" spans="1:4" ht="12.75">
      <c r="A981" s="197"/>
      <c r="B981" s="197"/>
      <c r="C981" s="218"/>
      <c r="D981" s="219"/>
    </row>
    <row r="982" spans="1:4" ht="12.75">
      <c r="A982" s="197"/>
      <c r="B982" s="197"/>
      <c r="C982" s="218"/>
      <c r="D982" s="219"/>
    </row>
    <row r="983" spans="1:4" ht="12.75">
      <c r="A983" s="197"/>
      <c r="B983" s="197"/>
      <c r="C983" s="218"/>
      <c r="D983" s="219"/>
    </row>
    <row r="984" spans="1:4" ht="12.75">
      <c r="A984" s="197"/>
      <c r="B984" s="197"/>
      <c r="C984" s="218"/>
      <c r="D984" s="219"/>
    </row>
  </sheetData>
  <sheetProtection selectLockedCells="1" selectUnlockedCells="1"/>
  <mergeCells count="24">
    <mergeCell ref="C37:C38"/>
    <mergeCell ref="B39:B40"/>
    <mergeCell ref="C39:C40"/>
    <mergeCell ref="B19:B21"/>
    <mergeCell ref="B22:B23"/>
    <mergeCell ref="B24:B26"/>
    <mergeCell ref="B27:B28"/>
    <mergeCell ref="C19:C21"/>
    <mergeCell ref="C22:C23"/>
    <mergeCell ref="C24:C26"/>
    <mergeCell ref="B10:B11"/>
    <mergeCell ref="B12:B13"/>
    <mergeCell ref="B14:B16"/>
    <mergeCell ref="C17:C18"/>
    <mergeCell ref="B17:B18"/>
    <mergeCell ref="C14:C16"/>
    <mergeCell ref="C10:C11"/>
    <mergeCell ref="C12:C13"/>
    <mergeCell ref="C35:C36"/>
    <mergeCell ref="C29:C32"/>
    <mergeCell ref="B29:B32"/>
    <mergeCell ref="B33:B34"/>
    <mergeCell ref="C33:C34"/>
    <mergeCell ref="C27:C28"/>
  </mergeCells>
  <printOptions/>
  <pageMargins left="0.15748031496063" right="0.15748031496063" top="0.15748031496063" bottom="0.15748031496063" header="0.15748031496063" footer="0.15748031496063"/>
  <pageSetup horizontalDpi="300" verticalDpi="3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T2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2" width="4.140625" style="60" customWidth="1"/>
    <col min="3" max="3" width="40.28125" style="60" customWidth="1"/>
    <col min="4" max="4" width="9.7109375" style="227" customWidth="1"/>
    <col min="5" max="5" width="9.57421875" style="60" customWidth="1"/>
    <col min="6" max="6" width="9.28125" style="60" customWidth="1"/>
    <col min="7" max="7" width="9.140625" style="60" customWidth="1"/>
    <col min="8" max="8" width="10.140625" style="60" bestFit="1" customWidth="1"/>
    <col min="9" max="9" width="11.57421875" style="60" bestFit="1" customWidth="1"/>
    <col min="10" max="10" width="9.140625" style="60" customWidth="1"/>
    <col min="11" max="11" width="10.421875" style="60" customWidth="1"/>
    <col min="12" max="12" width="10.57421875" style="60" customWidth="1"/>
    <col min="13" max="13" width="10.140625" style="60" customWidth="1"/>
    <col min="14" max="14" width="10.28125" style="60" customWidth="1"/>
    <col min="15" max="15" width="11.140625" style="60" customWidth="1"/>
    <col min="16" max="16" width="10.140625" style="60" bestFit="1" customWidth="1"/>
    <col min="17" max="17" width="9.140625" style="60" customWidth="1"/>
    <col min="18" max="18" width="11.57421875" style="60" customWidth="1"/>
    <col min="19" max="19" width="11.28125" style="60" customWidth="1"/>
    <col min="20" max="20" width="10.140625" style="60" bestFit="1" customWidth="1"/>
    <col min="21" max="16384" width="9.140625" style="60" customWidth="1"/>
  </cols>
  <sheetData>
    <row r="1" s="22" customFormat="1" ht="12.75"/>
    <row r="2" s="22" customFormat="1" ht="12.75"/>
    <row r="3" s="22" customFormat="1" ht="12.75"/>
    <row r="4" s="15" customFormat="1" ht="12.75" customHeight="1">
      <c r="D4" s="331"/>
    </row>
    <row r="5" s="15" customFormat="1" ht="12.75">
      <c r="D5" s="205"/>
    </row>
    <row r="6" spans="2:4" s="15" customFormat="1" ht="27" customHeight="1">
      <c r="B6" s="12"/>
      <c r="C6" s="17" t="s">
        <v>155</v>
      </c>
      <c r="D6" s="205"/>
    </row>
    <row r="7" spans="2:4" s="15" customFormat="1" ht="27" customHeight="1">
      <c r="B7" s="12"/>
      <c r="C7" s="17"/>
      <c r="D7" s="205"/>
    </row>
    <row r="8" spans="2:9" ht="13.5" thickBot="1">
      <c r="B8" s="913"/>
      <c r="C8" s="913"/>
      <c r="D8" s="304"/>
      <c r="I8" s="290" t="s">
        <v>85</v>
      </c>
    </row>
    <row r="9" spans="2:20" ht="68.25" customHeight="1" thickBot="1">
      <c r="B9" s="103" t="s">
        <v>11</v>
      </c>
      <c r="C9" s="118" t="s">
        <v>6</v>
      </c>
      <c r="D9" s="283" t="s">
        <v>121</v>
      </c>
      <c r="E9" s="283" t="s">
        <v>122</v>
      </c>
      <c r="F9" s="579" t="s">
        <v>123</v>
      </c>
      <c r="G9" s="580" t="s">
        <v>124</v>
      </c>
      <c r="H9" s="581" t="s">
        <v>125</v>
      </c>
      <c r="I9" s="572" t="s">
        <v>126</v>
      </c>
      <c r="J9" s="582" t="s">
        <v>127</v>
      </c>
      <c r="K9" s="583" t="s">
        <v>128</v>
      </c>
      <c r="L9" s="582" t="s">
        <v>129</v>
      </c>
      <c r="M9" s="584" t="s">
        <v>130</v>
      </c>
      <c r="N9" s="601" t="s">
        <v>131</v>
      </c>
      <c r="O9" s="582" t="s">
        <v>132</v>
      </c>
      <c r="P9" s="585" t="s">
        <v>133</v>
      </c>
      <c r="Q9" s="584" t="s">
        <v>134</v>
      </c>
      <c r="R9" s="601" t="s">
        <v>135</v>
      </c>
      <c r="S9" s="389" t="s">
        <v>115</v>
      </c>
      <c r="T9" s="607" t="s">
        <v>141</v>
      </c>
    </row>
    <row r="10" spans="2:20" ht="43.5" customHeight="1" thickBot="1">
      <c r="B10" s="301">
        <v>1</v>
      </c>
      <c r="C10" s="345" t="s">
        <v>86</v>
      </c>
      <c r="D10" s="305">
        <v>23000</v>
      </c>
      <c r="E10" s="305">
        <v>23000</v>
      </c>
      <c r="F10" s="634">
        <v>8000</v>
      </c>
      <c r="G10" s="635">
        <f>D10+E10+F10</f>
        <v>54000</v>
      </c>
      <c r="H10" s="305">
        <v>23000</v>
      </c>
      <c r="I10" s="305">
        <v>74000</v>
      </c>
      <c r="J10" s="408">
        <v>0</v>
      </c>
      <c r="K10" s="408">
        <f>G10+H10+I10+J10</f>
        <v>151000</v>
      </c>
      <c r="L10" s="408">
        <v>14390</v>
      </c>
      <c r="M10" s="408">
        <v>0</v>
      </c>
      <c r="N10" s="408">
        <v>0</v>
      </c>
      <c r="O10" s="524">
        <f>L10+M10+N10</f>
        <v>14390</v>
      </c>
      <c r="P10" s="635">
        <v>0</v>
      </c>
      <c r="Q10" s="305">
        <v>0</v>
      </c>
      <c r="R10" s="636">
        <v>0</v>
      </c>
      <c r="S10" s="524">
        <f>P10+Q10+R10</f>
        <v>0</v>
      </c>
      <c r="T10" s="630">
        <f>K10+O10+S10</f>
        <v>165390</v>
      </c>
    </row>
    <row r="11" spans="2:20" ht="35.25" customHeight="1" thickBot="1">
      <c r="B11" s="300">
        <v>2</v>
      </c>
      <c r="C11" s="352" t="s">
        <v>93</v>
      </c>
      <c r="D11" s="305">
        <v>0</v>
      </c>
      <c r="E11" s="305">
        <v>0</v>
      </c>
      <c r="F11" s="637">
        <v>0</v>
      </c>
      <c r="G11" s="638">
        <f>D11+E11+F11</f>
        <v>0</v>
      </c>
      <c r="H11" s="305">
        <v>0</v>
      </c>
      <c r="I11" s="305">
        <v>0</v>
      </c>
      <c r="J11" s="356">
        <v>0</v>
      </c>
      <c r="K11" s="408">
        <f>G11+H11+I11+J11</f>
        <v>0</v>
      </c>
      <c r="L11" s="356">
        <v>0</v>
      </c>
      <c r="M11" s="356">
        <v>0</v>
      </c>
      <c r="N11" s="356">
        <v>0</v>
      </c>
      <c r="O11" s="524">
        <f>L11+M11+N11</f>
        <v>0</v>
      </c>
      <c r="P11" s="639">
        <v>0</v>
      </c>
      <c r="Q11" s="305">
        <v>0</v>
      </c>
      <c r="R11" s="640">
        <v>0</v>
      </c>
      <c r="S11" s="524">
        <f>P11+Q11+R11</f>
        <v>0</v>
      </c>
      <c r="T11" s="630">
        <f>K11+O11+S11</f>
        <v>0</v>
      </c>
    </row>
    <row r="12" spans="2:20" ht="23.25" customHeight="1" thickBot="1">
      <c r="B12" s="302"/>
      <c r="C12" s="303" t="s">
        <v>5</v>
      </c>
      <c r="D12" s="632">
        <f aca="true" t="shared" si="0" ref="D12:I12">SUM(D10:D11)</f>
        <v>23000</v>
      </c>
      <c r="E12" s="632">
        <f t="shared" si="0"/>
        <v>23000</v>
      </c>
      <c r="F12" s="632">
        <f t="shared" si="0"/>
        <v>8000</v>
      </c>
      <c r="G12" s="641">
        <f t="shared" si="0"/>
        <v>54000</v>
      </c>
      <c r="H12" s="641">
        <f t="shared" si="0"/>
        <v>23000</v>
      </c>
      <c r="I12" s="632">
        <f t="shared" si="0"/>
        <v>74000</v>
      </c>
      <c r="J12" s="421">
        <f aca="true" t="shared" si="1" ref="J12:T12">SUM(J10:J11)</f>
        <v>0</v>
      </c>
      <c r="K12" s="421">
        <f t="shared" si="1"/>
        <v>151000</v>
      </c>
      <c r="L12" s="421">
        <f t="shared" si="1"/>
        <v>14390</v>
      </c>
      <c r="M12" s="421">
        <f t="shared" si="1"/>
        <v>0</v>
      </c>
      <c r="N12" s="421">
        <f t="shared" si="1"/>
        <v>0</v>
      </c>
      <c r="O12" s="474">
        <f t="shared" si="1"/>
        <v>14390</v>
      </c>
      <c r="P12" s="564">
        <f t="shared" si="1"/>
        <v>0</v>
      </c>
      <c r="Q12" s="474">
        <f t="shared" si="1"/>
        <v>0</v>
      </c>
      <c r="R12" s="474">
        <f t="shared" si="1"/>
        <v>0</v>
      </c>
      <c r="S12" s="474">
        <f t="shared" si="1"/>
        <v>0</v>
      </c>
      <c r="T12" s="421">
        <f t="shared" si="1"/>
        <v>165390</v>
      </c>
    </row>
    <row r="13" spans="4:20" ht="12.75">
      <c r="D13" s="642"/>
      <c r="E13" s="78"/>
      <c r="F13" s="78"/>
      <c r="G13" s="78"/>
      <c r="H13" s="78"/>
      <c r="I13" s="77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3:20" ht="39.75" customHeight="1">
      <c r="C14" s="61" t="s">
        <v>136</v>
      </c>
      <c r="D14" s="77"/>
      <c r="E14" s="78"/>
      <c r="F14" s="78"/>
      <c r="G14" s="78"/>
      <c r="H14" s="78"/>
      <c r="I14" s="77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2:20" s="23" customFormat="1" ht="13.5" thickBot="1">
      <c r="B15" s="60"/>
      <c r="C15" s="56"/>
      <c r="D15" s="77"/>
      <c r="E15" s="100"/>
      <c r="F15" s="100"/>
      <c r="G15" s="100"/>
      <c r="H15" s="100"/>
      <c r="I15" s="643" t="s">
        <v>85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1:20" s="15" customFormat="1" ht="71.25" customHeight="1" thickBot="1">
      <c r="A16" s="13"/>
      <c r="B16" s="233" t="s">
        <v>10</v>
      </c>
      <c r="C16" s="1" t="s">
        <v>6</v>
      </c>
      <c r="D16" s="283" t="s">
        <v>121</v>
      </c>
      <c r="E16" s="283" t="s">
        <v>122</v>
      </c>
      <c r="F16" s="579" t="s">
        <v>123</v>
      </c>
      <c r="G16" s="580" t="s">
        <v>124</v>
      </c>
      <c r="H16" s="581" t="s">
        <v>125</v>
      </c>
      <c r="I16" s="572" t="s">
        <v>126</v>
      </c>
      <c r="J16" s="582" t="s">
        <v>127</v>
      </c>
      <c r="K16" s="583" t="s">
        <v>128</v>
      </c>
      <c r="L16" s="582" t="s">
        <v>129</v>
      </c>
      <c r="M16" s="584" t="s">
        <v>130</v>
      </c>
      <c r="N16" s="601" t="s">
        <v>131</v>
      </c>
      <c r="O16" s="582" t="s">
        <v>132</v>
      </c>
      <c r="P16" s="585" t="s">
        <v>133</v>
      </c>
      <c r="Q16" s="584" t="s">
        <v>134</v>
      </c>
      <c r="R16" s="601" t="s">
        <v>135</v>
      </c>
      <c r="S16" s="389" t="s">
        <v>115</v>
      </c>
      <c r="T16" s="607" t="s">
        <v>141</v>
      </c>
    </row>
    <row r="17" spans="1:20" s="23" customFormat="1" ht="26.25" thickBot="1">
      <c r="A17" s="15"/>
      <c r="B17" s="79">
        <v>1</v>
      </c>
      <c r="C17" s="345" t="s">
        <v>86</v>
      </c>
      <c r="D17" s="338">
        <v>20000</v>
      </c>
      <c r="E17" s="338">
        <v>20000</v>
      </c>
      <c r="F17" s="338">
        <v>39000</v>
      </c>
      <c r="G17" s="644">
        <f>D17+E17+F17</f>
        <v>79000</v>
      </c>
      <c r="H17" s="338">
        <v>31000</v>
      </c>
      <c r="I17" s="338">
        <v>170550</v>
      </c>
      <c r="J17" s="338">
        <v>0</v>
      </c>
      <c r="K17" s="408">
        <f>G17+H17+I17+J17</f>
        <v>280550</v>
      </c>
      <c r="L17" s="338">
        <v>143000</v>
      </c>
      <c r="M17" s="338">
        <v>0</v>
      </c>
      <c r="N17" s="338">
        <v>0</v>
      </c>
      <c r="O17" s="408">
        <f>L17+M17+N17</f>
        <v>143000</v>
      </c>
      <c r="P17" s="338">
        <v>0</v>
      </c>
      <c r="Q17" s="338">
        <v>0</v>
      </c>
      <c r="R17" s="338">
        <v>0</v>
      </c>
      <c r="S17" s="408">
        <f>P17+Q17+R17</f>
        <v>0</v>
      </c>
      <c r="T17" s="636">
        <f>K17+O17+S17</f>
        <v>423550</v>
      </c>
    </row>
    <row r="18" spans="1:20" s="23" customFormat="1" ht="26.25" thickBot="1">
      <c r="A18" s="34"/>
      <c r="B18" s="300">
        <v>2</v>
      </c>
      <c r="C18" s="352" t="s">
        <v>93</v>
      </c>
      <c r="D18" s="305">
        <v>3000</v>
      </c>
      <c r="E18" s="305">
        <v>3000</v>
      </c>
      <c r="F18" s="305">
        <v>3000</v>
      </c>
      <c r="G18" s="644">
        <f>D18+E18+F18</f>
        <v>9000</v>
      </c>
      <c r="H18" s="305">
        <v>3000</v>
      </c>
      <c r="I18" s="305">
        <v>10000</v>
      </c>
      <c r="J18" s="305">
        <v>0</v>
      </c>
      <c r="K18" s="408">
        <f>G18+H18+I18+J18</f>
        <v>22000</v>
      </c>
      <c r="L18" s="305">
        <v>10000</v>
      </c>
      <c r="M18" s="305">
        <v>0</v>
      </c>
      <c r="N18" s="305">
        <v>0</v>
      </c>
      <c r="O18" s="408">
        <f>L18+M18+N18</f>
        <v>10000</v>
      </c>
      <c r="P18" s="305">
        <v>0</v>
      </c>
      <c r="Q18" s="305">
        <v>0</v>
      </c>
      <c r="R18" s="305">
        <v>0</v>
      </c>
      <c r="S18" s="408">
        <f>P18+Q18+R18</f>
        <v>0</v>
      </c>
      <c r="T18" s="636">
        <f>K18+O18+S18</f>
        <v>32000</v>
      </c>
    </row>
    <row r="19" spans="2:20" s="19" customFormat="1" ht="12.75" customHeight="1" thickBot="1">
      <c r="B19" s="302"/>
      <c r="C19" s="303" t="s">
        <v>5</v>
      </c>
      <c r="D19" s="632">
        <f aca="true" t="shared" si="2" ref="D19:I19">SUM(D17:D18)</f>
        <v>23000</v>
      </c>
      <c r="E19" s="632">
        <f t="shared" si="2"/>
        <v>23000</v>
      </c>
      <c r="F19" s="632">
        <f t="shared" si="2"/>
        <v>42000</v>
      </c>
      <c r="G19" s="645">
        <f t="shared" si="2"/>
        <v>88000</v>
      </c>
      <c r="H19" s="645">
        <f t="shared" si="2"/>
        <v>34000</v>
      </c>
      <c r="I19" s="641">
        <f t="shared" si="2"/>
        <v>180550</v>
      </c>
      <c r="J19" s="421">
        <f aca="true" t="shared" si="3" ref="J19:T19">SUM(J17:J18)</f>
        <v>0</v>
      </c>
      <c r="K19" s="421">
        <f t="shared" si="3"/>
        <v>302550</v>
      </c>
      <c r="L19" s="421">
        <f t="shared" si="3"/>
        <v>153000</v>
      </c>
      <c r="M19" s="421">
        <f t="shared" si="3"/>
        <v>0</v>
      </c>
      <c r="N19" s="421">
        <f t="shared" si="3"/>
        <v>0</v>
      </c>
      <c r="O19" s="421">
        <f t="shared" si="3"/>
        <v>153000</v>
      </c>
      <c r="P19" s="421">
        <f t="shared" si="3"/>
        <v>0</v>
      </c>
      <c r="Q19" s="421">
        <f t="shared" si="3"/>
        <v>0</v>
      </c>
      <c r="R19" s="421">
        <f t="shared" si="3"/>
        <v>0</v>
      </c>
      <c r="S19" s="421">
        <f t="shared" si="3"/>
        <v>0</v>
      </c>
      <c r="T19" s="421">
        <f t="shared" si="3"/>
        <v>455550</v>
      </c>
    </row>
    <row r="20" spans="2:3" s="19" customFormat="1" ht="12.75" customHeight="1">
      <c r="B20" s="239"/>
      <c r="C20" s="239"/>
    </row>
    <row r="21" spans="2:3" s="8" customFormat="1" ht="12.75">
      <c r="B21" s="24"/>
      <c r="C21" s="23"/>
    </row>
    <row r="22" spans="2:5" s="31" customFormat="1" ht="12.75">
      <c r="B22" s="134"/>
      <c r="C22" s="134"/>
      <c r="E22" s="279"/>
    </row>
    <row r="23" spans="2:5" s="148" customFormat="1" ht="12.75">
      <c r="B23" s="24"/>
      <c r="C23" s="24"/>
      <c r="E23" s="279"/>
    </row>
    <row r="24" spans="1:4" s="15" customFormat="1" ht="12.75">
      <c r="A24" s="13"/>
      <c r="B24" s="60"/>
      <c r="C24" s="36"/>
      <c r="D24" s="205"/>
    </row>
    <row r="25" spans="1:4" s="50" customFormat="1" ht="12.75">
      <c r="A25" s="23"/>
      <c r="B25" s="60"/>
      <c r="C25" s="60"/>
      <c r="D25" s="163"/>
    </row>
    <row r="26" spans="2:4" s="15" customFormat="1" ht="12.75">
      <c r="B26" s="110"/>
      <c r="C26" s="12"/>
      <c r="D26" s="205"/>
    </row>
    <row r="28" spans="2:4" s="50" customFormat="1" ht="12.75">
      <c r="B28" s="53"/>
      <c r="C28" s="12"/>
      <c r="D28" s="163"/>
    </row>
    <row r="29" spans="2:4" s="50" customFormat="1" ht="12.75">
      <c r="B29" s="53"/>
      <c r="C29" s="53"/>
      <c r="D29" s="163"/>
    </row>
  </sheetData>
  <sheetProtection/>
  <mergeCells count="1">
    <mergeCell ref="B8:C8"/>
  </mergeCells>
  <printOptions/>
  <pageMargins left="0.15748031496063" right="0.196850393700787" top="0.46" bottom="0.28" header="0.16" footer="0.15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S19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5.140625" style="0" customWidth="1"/>
    <col min="2" max="2" width="26.28125" style="0" customWidth="1"/>
    <col min="6" max="6" width="10.140625" style="0" customWidth="1"/>
    <col min="8" max="9" width="10.140625" style="0" bestFit="1" customWidth="1"/>
    <col min="10" max="10" width="11.57421875" style="0" customWidth="1"/>
    <col min="11" max="11" width="10.140625" style="0" bestFit="1" customWidth="1"/>
    <col min="13" max="13" width="10.57421875" style="0" customWidth="1"/>
    <col min="14" max="14" width="10.00390625" style="0" customWidth="1"/>
    <col min="15" max="16" width="10.140625" style="0" bestFit="1" customWidth="1"/>
    <col min="17" max="17" width="10.7109375" style="0" customWidth="1"/>
    <col min="18" max="18" width="10.28125" style="0" customWidth="1"/>
    <col min="19" max="19" width="12.8515625" style="0" customWidth="1"/>
  </cols>
  <sheetData>
    <row r="5" spans="1:14" ht="12.75">
      <c r="A5" s="494" t="s">
        <v>163</v>
      </c>
      <c r="B5" s="7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3.5" thickBot="1">
      <c r="A6" s="76"/>
      <c r="B6" s="76"/>
      <c r="C6" s="76"/>
      <c r="D6" s="76"/>
      <c r="E6" s="76"/>
      <c r="F6" s="76"/>
      <c r="G6" s="76"/>
      <c r="H6" s="290" t="s">
        <v>85</v>
      </c>
      <c r="I6" s="76"/>
      <c r="J6" s="76"/>
      <c r="K6" s="76"/>
      <c r="L6" s="76"/>
      <c r="M6" s="76"/>
      <c r="N6" s="76"/>
    </row>
    <row r="7" spans="1:19" ht="39" thickBot="1">
      <c r="A7" s="120" t="s">
        <v>11</v>
      </c>
      <c r="B7" s="118" t="s">
        <v>6</v>
      </c>
      <c r="C7" s="283" t="s">
        <v>121</v>
      </c>
      <c r="D7" s="283" t="s">
        <v>122</v>
      </c>
      <c r="E7" s="579" t="s">
        <v>123</v>
      </c>
      <c r="F7" s="580" t="s">
        <v>124</v>
      </c>
      <c r="G7" s="581" t="s">
        <v>125</v>
      </c>
      <c r="H7" s="572" t="s">
        <v>126</v>
      </c>
      <c r="I7" s="582" t="s">
        <v>127</v>
      </c>
      <c r="J7" s="583" t="s">
        <v>128</v>
      </c>
      <c r="K7" s="582" t="s">
        <v>129</v>
      </c>
      <c r="L7" s="584" t="s">
        <v>130</v>
      </c>
      <c r="M7" s="601" t="s">
        <v>131</v>
      </c>
      <c r="N7" s="582" t="s">
        <v>132</v>
      </c>
      <c r="O7" s="585" t="s">
        <v>133</v>
      </c>
      <c r="P7" s="584" t="s">
        <v>134</v>
      </c>
      <c r="Q7" s="601" t="s">
        <v>135</v>
      </c>
      <c r="R7" s="389" t="s">
        <v>115</v>
      </c>
      <c r="S7" s="607" t="s">
        <v>141</v>
      </c>
    </row>
    <row r="8" spans="1:19" ht="49.5" customHeight="1" thickBot="1">
      <c r="A8" s="271">
        <v>1</v>
      </c>
      <c r="B8" s="345" t="s">
        <v>86</v>
      </c>
      <c r="C8" s="495">
        <v>5000</v>
      </c>
      <c r="D8" s="495">
        <v>5000</v>
      </c>
      <c r="E8" s="495">
        <v>12000</v>
      </c>
      <c r="F8" s="496">
        <f>C8+D8+E8</f>
        <v>22000</v>
      </c>
      <c r="G8" s="495">
        <v>16000</v>
      </c>
      <c r="H8" s="495">
        <v>112890</v>
      </c>
      <c r="I8" s="495">
        <v>0</v>
      </c>
      <c r="J8" s="545">
        <f>F8+G8+H8+I8</f>
        <v>150890</v>
      </c>
      <c r="K8" s="495">
        <v>159950</v>
      </c>
      <c r="L8" s="495">
        <v>0</v>
      </c>
      <c r="M8" s="495">
        <v>0</v>
      </c>
      <c r="N8" s="545">
        <f>K8+L8+M8</f>
        <v>159950</v>
      </c>
      <c r="O8" s="495">
        <v>0</v>
      </c>
      <c r="P8" s="495">
        <v>0</v>
      </c>
      <c r="Q8" s="495">
        <v>0</v>
      </c>
      <c r="R8" s="546">
        <f>O8+P8+Q8</f>
        <v>0</v>
      </c>
      <c r="S8" s="741">
        <f>J8+N8+R8</f>
        <v>310840</v>
      </c>
    </row>
    <row r="9" spans="1:19" ht="54" customHeight="1" thickBot="1">
      <c r="A9" s="300">
        <v>2</v>
      </c>
      <c r="B9" s="352" t="s">
        <v>93</v>
      </c>
      <c r="C9" s="495">
        <v>16000</v>
      </c>
      <c r="D9" s="495">
        <v>16000</v>
      </c>
      <c r="E9" s="495">
        <v>0</v>
      </c>
      <c r="F9" s="496">
        <f>C9+D9+E9</f>
        <v>32000</v>
      </c>
      <c r="G9" s="495">
        <v>0</v>
      </c>
      <c r="H9" s="495">
        <v>0</v>
      </c>
      <c r="I9" s="495">
        <v>0</v>
      </c>
      <c r="J9" s="545">
        <f>F9+G9+H9+I9</f>
        <v>32000</v>
      </c>
      <c r="K9" s="495">
        <v>0</v>
      </c>
      <c r="L9" s="495">
        <v>0</v>
      </c>
      <c r="M9" s="495">
        <v>0</v>
      </c>
      <c r="N9" s="545">
        <f>K9+L9+M9</f>
        <v>0</v>
      </c>
      <c r="O9" s="495">
        <v>0</v>
      </c>
      <c r="P9" s="495">
        <v>0</v>
      </c>
      <c r="Q9" s="495">
        <v>0</v>
      </c>
      <c r="R9" s="546">
        <f>O9+P9+Q9</f>
        <v>0</v>
      </c>
      <c r="S9" s="741">
        <f>J9+N9+R9</f>
        <v>32000</v>
      </c>
    </row>
    <row r="10" spans="1:19" ht="13.5" thickBot="1">
      <c r="A10" s="79"/>
      <c r="B10" s="250" t="s">
        <v>5</v>
      </c>
      <c r="C10" s="497">
        <f aca="true" t="shared" si="0" ref="C10:H10">SUM(C8:C9)</f>
        <v>21000</v>
      </c>
      <c r="D10" s="497">
        <f t="shared" si="0"/>
        <v>21000</v>
      </c>
      <c r="E10" s="378">
        <f t="shared" si="0"/>
        <v>12000</v>
      </c>
      <c r="F10" s="378">
        <f t="shared" si="0"/>
        <v>54000</v>
      </c>
      <c r="G10" s="378">
        <f t="shared" si="0"/>
        <v>16000</v>
      </c>
      <c r="H10" s="378">
        <f t="shared" si="0"/>
        <v>112890</v>
      </c>
      <c r="I10" s="558">
        <f aca="true" t="shared" si="1" ref="I10:S10">SUM(I8:I9)</f>
        <v>0</v>
      </c>
      <c r="J10" s="558">
        <f t="shared" si="1"/>
        <v>182890</v>
      </c>
      <c r="K10" s="558">
        <f t="shared" si="1"/>
        <v>159950</v>
      </c>
      <c r="L10" s="558">
        <f t="shared" si="1"/>
        <v>0</v>
      </c>
      <c r="M10" s="558">
        <f t="shared" si="1"/>
        <v>0</v>
      </c>
      <c r="N10" s="558">
        <f t="shared" si="1"/>
        <v>159950</v>
      </c>
      <c r="O10" s="560">
        <f t="shared" si="1"/>
        <v>0</v>
      </c>
      <c r="P10" s="559">
        <f t="shared" si="1"/>
        <v>0</v>
      </c>
      <c r="Q10" s="559">
        <f t="shared" si="1"/>
        <v>0</v>
      </c>
      <c r="R10" s="559">
        <f t="shared" si="1"/>
        <v>0</v>
      </c>
      <c r="S10" s="558">
        <f t="shared" si="1"/>
        <v>342840</v>
      </c>
    </row>
    <row r="11" spans="1:14" ht="12.75">
      <c r="A11" s="15"/>
      <c r="B11" s="24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 ht="12.75">
      <c r="A12" s="494" t="s">
        <v>164</v>
      </c>
      <c r="B12" s="251"/>
      <c r="C12" s="78"/>
      <c r="D12" s="78"/>
      <c r="E12" s="78"/>
      <c r="F12" s="78"/>
      <c r="G12" s="77"/>
      <c r="H12" s="78"/>
      <c r="I12" s="78"/>
      <c r="J12" s="78"/>
      <c r="K12" s="78"/>
      <c r="L12" s="78"/>
      <c r="M12" s="78"/>
      <c r="N12" s="78"/>
    </row>
    <row r="13" spans="1:14" ht="12.75">
      <c r="A13" s="75"/>
      <c r="B13" s="25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ht="12.75">
      <c r="A14" s="75"/>
      <c r="B14" s="251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3.5" thickBot="1">
      <c r="A15" s="76"/>
      <c r="B15" s="251"/>
      <c r="C15" s="130"/>
      <c r="D15" s="130"/>
      <c r="E15" s="130"/>
      <c r="F15" s="130"/>
      <c r="G15" s="130"/>
      <c r="H15" s="290" t="s">
        <v>85</v>
      </c>
      <c r="I15" s="130"/>
      <c r="J15" s="130"/>
      <c r="K15" s="130"/>
      <c r="L15" s="130"/>
      <c r="M15" s="130"/>
      <c r="N15" s="130"/>
    </row>
    <row r="16" spans="1:19" ht="39" thickBot="1">
      <c r="A16" s="120" t="s">
        <v>11</v>
      </c>
      <c r="B16" s="272" t="s">
        <v>6</v>
      </c>
      <c r="C16" s="283" t="s">
        <v>121</v>
      </c>
      <c r="D16" s="283" t="s">
        <v>122</v>
      </c>
      <c r="E16" s="579" t="s">
        <v>123</v>
      </c>
      <c r="F16" s="580" t="s">
        <v>124</v>
      </c>
      <c r="G16" s="581" t="s">
        <v>125</v>
      </c>
      <c r="H16" s="572" t="s">
        <v>126</v>
      </c>
      <c r="I16" s="582" t="s">
        <v>127</v>
      </c>
      <c r="J16" s="583" t="s">
        <v>128</v>
      </c>
      <c r="K16" s="582" t="s">
        <v>129</v>
      </c>
      <c r="L16" s="584" t="s">
        <v>130</v>
      </c>
      <c r="M16" s="601" t="s">
        <v>131</v>
      </c>
      <c r="N16" s="582" t="s">
        <v>132</v>
      </c>
      <c r="O16" s="585" t="s">
        <v>133</v>
      </c>
      <c r="P16" s="584" t="s">
        <v>134</v>
      </c>
      <c r="Q16" s="601" t="s">
        <v>135</v>
      </c>
      <c r="R16" s="389" t="s">
        <v>115</v>
      </c>
      <c r="S16" s="607" t="s">
        <v>141</v>
      </c>
    </row>
    <row r="17" spans="1:19" ht="39" thickBot="1">
      <c r="A17" s="271">
        <v>1</v>
      </c>
      <c r="B17" s="345" t="s">
        <v>86</v>
      </c>
      <c r="C17" s="495">
        <v>4000</v>
      </c>
      <c r="D17" s="495">
        <v>4000</v>
      </c>
      <c r="E17" s="495">
        <v>15000</v>
      </c>
      <c r="F17" s="496">
        <f>C17+D17+E17</f>
        <v>23000</v>
      </c>
      <c r="G17" s="495">
        <v>9000</v>
      </c>
      <c r="H17" s="495">
        <v>185410</v>
      </c>
      <c r="I17" s="495">
        <v>0</v>
      </c>
      <c r="J17" s="545">
        <f>F17+G17+H17+I17</f>
        <v>217410</v>
      </c>
      <c r="K17" s="495">
        <v>185410</v>
      </c>
      <c r="L17" s="495">
        <v>0</v>
      </c>
      <c r="M17" s="495">
        <v>0</v>
      </c>
      <c r="N17" s="545">
        <f>K17+L17+M17</f>
        <v>185410</v>
      </c>
      <c r="O17" s="495">
        <v>0</v>
      </c>
      <c r="P17" s="495">
        <v>0</v>
      </c>
      <c r="Q17" s="495">
        <v>0</v>
      </c>
      <c r="R17" s="546">
        <f>O17+P17+Q17</f>
        <v>0</v>
      </c>
      <c r="S17" s="741">
        <f>J17+N17+R17</f>
        <v>402820</v>
      </c>
    </row>
    <row r="18" spans="1:19" ht="39" thickBot="1">
      <c r="A18" s="300">
        <v>2</v>
      </c>
      <c r="B18" s="352" t="s">
        <v>93</v>
      </c>
      <c r="C18" s="495">
        <v>14000</v>
      </c>
      <c r="D18" s="495">
        <v>14000</v>
      </c>
      <c r="E18" s="495">
        <v>60000</v>
      </c>
      <c r="F18" s="496">
        <f>C18+D18+E18</f>
        <v>88000</v>
      </c>
      <c r="G18" s="495">
        <v>20000</v>
      </c>
      <c r="H18" s="495">
        <v>125000</v>
      </c>
      <c r="I18" s="495">
        <v>0</v>
      </c>
      <c r="J18" s="545">
        <f>F18+G18+H18+I18</f>
        <v>233000</v>
      </c>
      <c r="K18" s="495">
        <v>125000</v>
      </c>
      <c r="L18" s="495">
        <v>0</v>
      </c>
      <c r="M18" s="495">
        <v>0</v>
      </c>
      <c r="N18" s="545">
        <f>K18+L18+M18</f>
        <v>125000</v>
      </c>
      <c r="O18" s="495">
        <v>0</v>
      </c>
      <c r="P18" s="495">
        <v>0</v>
      </c>
      <c r="Q18" s="495">
        <v>0</v>
      </c>
      <c r="R18" s="546">
        <f>O18+P18+Q18</f>
        <v>0</v>
      </c>
      <c r="S18" s="741">
        <f>J18+N18+R18</f>
        <v>358000</v>
      </c>
    </row>
    <row r="19" spans="1:19" ht="13.5" thickBot="1">
      <c r="A19" s="79"/>
      <c r="B19" s="80" t="s">
        <v>5</v>
      </c>
      <c r="C19" s="497">
        <f aca="true" t="shared" si="2" ref="C19:N19">SUM(C17:C18)</f>
        <v>18000</v>
      </c>
      <c r="D19" s="497">
        <f t="shared" si="2"/>
        <v>18000</v>
      </c>
      <c r="E19" s="378">
        <f t="shared" si="2"/>
        <v>75000</v>
      </c>
      <c r="F19" s="378">
        <f t="shared" si="2"/>
        <v>111000</v>
      </c>
      <c r="G19" s="378">
        <f t="shared" si="2"/>
        <v>29000</v>
      </c>
      <c r="H19" s="378">
        <f t="shared" si="2"/>
        <v>310410</v>
      </c>
      <c r="I19" s="558">
        <f t="shared" si="2"/>
        <v>0</v>
      </c>
      <c r="J19" s="558">
        <f t="shared" si="2"/>
        <v>450410</v>
      </c>
      <c r="K19" s="558">
        <f t="shared" si="2"/>
        <v>310410</v>
      </c>
      <c r="L19" s="558">
        <f t="shared" si="2"/>
        <v>0</v>
      </c>
      <c r="M19" s="558">
        <f t="shared" si="2"/>
        <v>0</v>
      </c>
      <c r="N19" s="558">
        <f t="shared" si="2"/>
        <v>310410</v>
      </c>
      <c r="O19" s="560">
        <f>SUM(O17:O18)</f>
        <v>0</v>
      </c>
      <c r="P19" s="559">
        <f>SUM(P17:P18)</f>
        <v>0</v>
      </c>
      <c r="Q19" s="559">
        <f>SUM(Q17:Q18)</f>
        <v>0</v>
      </c>
      <c r="R19" s="559">
        <f>SUM(R17:R18)</f>
        <v>0</v>
      </c>
      <c r="S19" s="558">
        <f>SUM(S17:S18)</f>
        <v>760820</v>
      </c>
    </row>
  </sheetData>
  <sheetProtection/>
  <printOptions/>
  <pageMargins left="0.75" right="0.75" top="1" bottom="1" header="0.5" footer="0.5"/>
  <pageSetup horizontalDpi="600" verticalDpi="600" orientation="landscape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T34"/>
  <sheetViews>
    <sheetView zoomScalePageLayoutView="0" workbookViewId="0" topLeftCell="A1">
      <selection activeCell="T10" sqref="T10"/>
    </sheetView>
  </sheetViews>
  <sheetFormatPr defaultColWidth="9.140625" defaultRowHeight="12.75"/>
  <cols>
    <col min="1" max="1" width="2.28125" style="82" customWidth="1"/>
    <col min="2" max="2" width="9.28125" style="82" customWidth="1"/>
    <col min="3" max="3" width="36.28125" style="82" customWidth="1"/>
    <col min="4" max="4" width="10.421875" style="82" customWidth="1"/>
    <col min="5" max="5" width="11.28125" style="82" customWidth="1"/>
    <col min="6" max="6" width="11.7109375" style="82" customWidth="1"/>
    <col min="7" max="7" width="10.140625" style="82" bestFit="1" customWidth="1"/>
    <col min="8" max="8" width="11.57421875" style="82" bestFit="1" customWidth="1"/>
    <col min="9" max="9" width="10.140625" style="82" bestFit="1" customWidth="1"/>
    <col min="10" max="10" width="9.140625" style="82" customWidth="1"/>
    <col min="11" max="11" width="10.140625" style="82" customWidth="1"/>
    <col min="12" max="12" width="10.140625" style="82" bestFit="1" customWidth="1"/>
    <col min="13" max="13" width="9.140625" style="82" customWidth="1"/>
    <col min="14" max="14" width="10.7109375" style="82" customWidth="1"/>
    <col min="15" max="15" width="10.57421875" style="82" customWidth="1"/>
    <col min="16" max="17" width="10.140625" style="82" bestFit="1" customWidth="1"/>
    <col min="18" max="18" width="11.00390625" style="82" customWidth="1"/>
    <col min="19" max="19" width="10.8515625" style="82" customWidth="1"/>
    <col min="20" max="20" width="12.8515625" style="82" customWidth="1"/>
    <col min="21" max="16384" width="9.140625" style="82" customWidth="1"/>
  </cols>
  <sheetData>
    <row r="1" s="22" customFormat="1" ht="12.75"/>
    <row r="2" s="22" customFormat="1" ht="12.75"/>
    <row r="3" s="22" customFormat="1" ht="12.75"/>
    <row r="4" s="15" customFormat="1" ht="12.75">
      <c r="D4" s="331"/>
    </row>
    <row r="5" s="36" customFormat="1" ht="12.75">
      <c r="C5" s="65"/>
    </row>
    <row r="6" s="36" customFormat="1" ht="12.75">
      <c r="C6" s="65"/>
    </row>
    <row r="7" spans="2:3" s="15" customFormat="1" ht="12.75">
      <c r="B7" s="106" t="s">
        <v>165</v>
      </c>
      <c r="C7" s="76"/>
    </row>
    <row r="8" s="76" customFormat="1" ht="13.5" thickBot="1">
      <c r="I8" s="290" t="s">
        <v>85</v>
      </c>
    </row>
    <row r="9" spans="2:20" s="76" customFormat="1" ht="81.75" customHeight="1" thickBot="1">
      <c r="B9" s="120" t="s">
        <v>11</v>
      </c>
      <c r="C9" s="118" t="s">
        <v>6</v>
      </c>
      <c r="D9" s="283" t="s">
        <v>121</v>
      </c>
      <c r="E9" s="283" t="s">
        <v>122</v>
      </c>
      <c r="F9" s="579" t="s">
        <v>123</v>
      </c>
      <c r="G9" s="580" t="s">
        <v>124</v>
      </c>
      <c r="H9" s="581" t="s">
        <v>125</v>
      </c>
      <c r="I9" s="572" t="s">
        <v>126</v>
      </c>
      <c r="J9" s="582" t="s">
        <v>127</v>
      </c>
      <c r="K9" s="583" t="s">
        <v>128</v>
      </c>
      <c r="L9" s="582" t="s">
        <v>129</v>
      </c>
      <c r="M9" s="584" t="s">
        <v>130</v>
      </c>
      <c r="N9" s="601" t="s">
        <v>131</v>
      </c>
      <c r="O9" s="582" t="s">
        <v>132</v>
      </c>
      <c r="P9" s="585" t="s">
        <v>133</v>
      </c>
      <c r="Q9" s="584" t="s">
        <v>134</v>
      </c>
      <c r="R9" s="601" t="s">
        <v>135</v>
      </c>
      <c r="S9" s="389" t="s">
        <v>115</v>
      </c>
      <c r="T9" s="607" t="s">
        <v>141</v>
      </c>
    </row>
    <row r="10" spans="2:20" s="69" customFormat="1" ht="44.25" customHeight="1" thickBot="1">
      <c r="B10" s="271">
        <v>1</v>
      </c>
      <c r="C10" s="345" t="s">
        <v>86</v>
      </c>
      <c r="D10" s="305">
        <v>39000</v>
      </c>
      <c r="E10" s="305">
        <v>39000</v>
      </c>
      <c r="F10" s="629">
        <v>46000</v>
      </c>
      <c r="G10" s="422">
        <f>D10+E10+F10</f>
        <v>124000</v>
      </c>
      <c r="H10" s="305">
        <v>30000</v>
      </c>
      <c r="I10" s="305">
        <v>202000</v>
      </c>
      <c r="J10" s="305">
        <v>0</v>
      </c>
      <c r="K10" s="408">
        <f>G10+H10+I10+J10</f>
        <v>356000</v>
      </c>
      <c r="L10" s="305">
        <v>137230</v>
      </c>
      <c r="M10" s="305">
        <v>0</v>
      </c>
      <c r="N10" s="305">
        <v>0</v>
      </c>
      <c r="O10" s="408">
        <f>L10+M10+N10</f>
        <v>137230</v>
      </c>
      <c r="P10" s="305">
        <v>0</v>
      </c>
      <c r="Q10" s="305">
        <v>0</v>
      </c>
      <c r="R10" s="305">
        <v>0</v>
      </c>
      <c r="S10" s="524">
        <f>P10+Q10+R10</f>
        <v>0</v>
      </c>
      <c r="T10" s="740">
        <f>K10+O10+S10</f>
        <v>493230</v>
      </c>
    </row>
    <row r="11" spans="2:20" s="78" customFormat="1" ht="26.25" customHeight="1" thickBot="1">
      <c r="B11" s="300">
        <v>2</v>
      </c>
      <c r="C11" s="352" t="s">
        <v>93</v>
      </c>
      <c r="D11" s="305">
        <v>0</v>
      </c>
      <c r="E11" s="305">
        <v>0</v>
      </c>
      <c r="F11" s="631">
        <v>0</v>
      </c>
      <c r="G11" s="422">
        <f>D11+E11+F11</f>
        <v>0</v>
      </c>
      <c r="H11" s="305">
        <v>0</v>
      </c>
      <c r="I11" s="305">
        <v>0</v>
      </c>
      <c r="J11" s="305">
        <v>0</v>
      </c>
      <c r="K11" s="408">
        <f>G11+H11+I11+J11</f>
        <v>0</v>
      </c>
      <c r="L11" s="305">
        <v>0</v>
      </c>
      <c r="M11" s="305">
        <v>0</v>
      </c>
      <c r="N11" s="305">
        <v>0</v>
      </c>
      <c r="O11" s="408">
        <f>L11+M11+N11</f>
        <v>0</v>
      </c>
      <c r="P11" s="305">
        <v>0</v>
      </c>
      <c r="Q11" s="305">
        <v>0</v>
      </c>
      <c r="R11" s="305">
        <v>0</v>
      </c>
      <c r="S11" s="524">
        <f>P11+Q11+R11</f>
        <v>0</v>
      </c>
      <c r="T11" s="740">
        <f>K11+O11+S11</f>
        <v>0</v>
      </c>
    </row>
    <row r="12" spans="2:20" s="69" customFormat="1" ht="18.75" customHeight="1" thickBot="1">
      <c r="B12" s="79"/>
      <c r="C12" s="250" t="s">
        <v>5</v>
      </c>
      <c r="D12" s="270">
        <f aca="true" t="shared" si="0" ref="D12:I12">SUM(D10:D11)</f>
        <v>39000</v>
      </c>
      <c r="E12" s="270">
        <f t="shared" si="0"/>
        <v>39000</v>
      </c>
      <c r="F12" s="632">
        <f t="shared" si="0"/>
        <v>46000</v>
      </c>
      <c r="G12" s="632">
        <f t="shared" si="0"/>
        <v>124000</v>
      </c>
      <c r="H12" s="632">
        <f t="shared" si="0"/>
        <v>30000</v>
      </c>
      <c r="I12" s="632">
        <f t="shared" si="0"/>
        <v>202000</v>
      </c>
      <c r="J12" s="421">
        <f aca="true" t="shared" si="1" ref="J12:T12">SUM(J10:J11)</f>
        <v>0</v>
      </c>
      <c r="K12" s="421">
        <f t="shared" si="1"/>
        <v>356000</v>
      </c>
      <c r="L12" s="421">
        <f t="shared" si="1"/>
        <v>137230</v>
      </c>
      <c r="M12" s="421">
        <f t="shared" si="1"/>
        <v>0</v>
      </c>
      <c r="N12" s="421">
        <f t="shared" si="1"/>
        <v>0</v>
      </c>
      <c r="O12" s="421">
        <f t="shared" si="1"/>
        <v>137230</v>
      </c>
      <c r="P12" s="564">
        <f t="shared" si="1"/>
        <v>0</v>
      </c>
      <c r="Q12" s="474">
        <f t="shared" si="1"/>
        <v>0</v>
      </c>
      <c r="R12" s="474">
        <f t="shared" si="1"/>
        <v>0</v>
      </c>
      <c r="S12" s="474">
        <f t="shared" si="1"/>
        <v>0</v>
      </c>
      <c r="T12" s="421">
        <f t="shared" si="1"/>
        <v>493230</v>
      </c>
    </row>
    <row r="13" spans="2:3" s="78" customFormat="1" ht="24" customHeight="1">
      <c r="B13" s="15"/>
      <c r="C13" s="241"/>
    </row>
    <row r="14" spans="2:8" s="78" customFormat="1" ht="12.75">
      <c r="B14" s="106" t="s">
        <v>166</v>
      </c>
      <c r="C14" s="251"/>
      <c r="H14" s="77"/>
    </row>
    <row r="15" spans="2:3" s="78" customFormat="1" ht="12.75">
      <c r="B15" s="75"/>
      <c r="C15" s="251"/>
    </row>
    <row r="16" spans="2:20" s="50" customFormat="1" ht="15" customHeight="1">
      <c r="B16" s="75"/>
      <c r="C16" s="251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2:20" s="130" customFormat="1" ht="13.5" thickBot="1">
      <c r="B17" s="76"/>
      <c r="C17" s="251"/>
      <c r="D17" s="19"/>
      <c r="E17" s="19"/>
      <c r="F17" s="19"/>
      <c r="G17" s="19"/>
      <c r="H17" s="19"/>
      <c r="I17" s="633" t="s">
        <v>85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2:20" s="131" customFormat="1" ht="57" customHeight="1" thickBot="1">
      <c r="B18" s="120" t="s">
        <v>11</v>
      </c>
      <c r="C18" s="272" t="s">
        <v>6</v>
      </c>
      <c r="D18" s="283" t="s">
        <v>121</v>
      </c>
      <c r="E18" s="283" t="s">
        <v>122</v>
      </c>
      <c r="F18" s="579" t="s">
        <v>123</v>
      </c>
      <c r="G18" s="580" t="s">
        <v>124</v>
      </c>
      <c r="H18" s="581" t="s">
        <v>125</v>
      </c>
      <c r="I18" s="572" t="s">
        <v>126</v>
      </c>
      <c r="J18" s="582" t="s">
        <v>127</v>
      </c>
      <c r="K18" s="583" t="s">
        <v>128</v>
      </c>
      <c r="L18" s="582" t="s">
        <v>129</v>
      </c>
      <c r="M18" s="584" t="s">
        <v>130</v>
      </c>
      <c r="N18" s="601" t="s">
        <v>131</v>
      </c>
      <c r="O18" s="582" t="s">
        <v>132</v>
      </c>
      <c r="P18" s="585" t="s">
        <v>133</v>
      </c>
      <c r="Q18" s="584" t="s">
        <v>134</v>
      </c>
      <c r="R18" s="601" t="s">
        <v>135</v>
      </c>
      <c r="S18" s="389" t="s">
        <v>115</v>
      </c>
      <c r="T18" s="607" t="s">
        <v>141</v>
      </c>
    </row>
    <row r="19" spans="1:20" s="23" customFormat="1" ht="26.25" thickBot="1">
      <c r="A19" s="20"/>
      <c r="B19" s="271">
        <v>1</v>
      </c>
      <c r="C19" s="345" t="s">
        <v>86</v>
      </c>
      <c r="D19" s="305">
        <v>70000</v>
      </c>
      <c r="E19" s="305">
        <v>70000</v>
      </c>
      <c r="F19" s="305">
        <v>24000</v>
      </c>
      <c r="G19" s="422">
        <f>D19+E19+F19</f>
        <v>164000</v>
      </c>
      <c r="H19" s="305">
        <v>70000</v>
      </c>
      <c r="I19" s="305">
        <v>103450</v>
      </c>
      <c r="J19" s="305">
        <v>0</v>
      </c>
      <c r="K19" s="408">
        <f>G19+H19+I19+J19</f>
        <v>337450</v>
      </c>
      <c r="L19" s="305">
        <v>100000</v>
      </c>
      <c r="M19" s="305">
        <v>0</v>
      </c>
      <c r="N19" s="305">
        <v>155000</v>
      </c>
      <c r="O19" s="408">
        <f>L19+M19+N19</f>
        <v>255000</v>
      </c>
      <c r="P19" s="305">
        <v>0</v>
      </c>
      <c r="Q19" s="305">
        <v>0</v>
      </c>
      <c r="R19" s="305">
        <v>720</v>
      </c>
      <c r="S19" s="524">
        <v>0</v>
      </c>
      <c r="T19" s="740">
        <f>K19+O19+S19</f>
        <v>592450</v>
      </c>
    </row>
    <row r="20" spans="1:20" s="23" customFormat="1" ht="30.75" customHeight="1" thickBot="1">
      <c r="A20" s="34"/>
      <c r="B20" s="300">
        <v>2</v>
      </c>
      <c r="C20" s="352" t="s">
        <v>93</v>
      </c>
      <c r="D20" s="305">
        <v>7000</v>
      </c>
      <c r="E20" s="305">
        <v>7000</v>
      </c>
      <c r="F20" s="305">
        <v>0</v>
      </c>
      <c r="G20" s="422">
        <f>D20+E20+F20</f>
        <v>14000</v>
      </c>
      <c r="H20" s="305">
        <v>0</v>
      </c>
      <c r="I20" s="305">
        <v>0</v>
      </c>
      <c r="J20" s="305">
        <v>0</v>
      </c>
      <c r="K20" s="408">
        <f>G20+H20+I20+J20</f>
        <v>14000</v>
      </c>
      <c r="L20" s="305">
        <v>0</v>
      </c>
      <c r="M20" s="305">
        <v>0</v>
      </c>
      <c r="N20" s="305">
        <v>0</v>
      </c>
      <c r="O20" s="408">
        <f>L20+M20+N20</f>
        <v>0</v>
      </c>
      <c r="P20" s="305">
        <v>0</v>
      </c>
      <c r="Q20" s="305">
        <v>0</v>
      </c>
      <c r="R20" s="305">
        <v>0</v>
      </c>
      <c r="S20" s="524">
        <f>P20+Q20+R20</f>
        <v>0</v>
      </c>
      <c r="T20" s="740">
        <f>K20+O20+S20</f>
        <v>14000</v>
      </c>
    </row>
    <row r="21" spans="1:20" s="23" customFormat="1" ht="18" customHeight="1" thickBot="1">
      <c r="A21" s="14"/>
      <c r="B21" s="79"/>
      <c r="C21" s="80" t="s">
        <v>5</v>
      </c>
      <c r="D21" s="270">
        <f aca="true" t="shared" si="2" ref="D21:I21">SUM(D19:D20)</f>
        <v>77000</v>
      </c>
      <c r="E21" s="270">
        <f t="shared" si="2"/>
        <v>77000</v>
      </c>
      <c r="F21" s="632">
        <f t="shared" si="2"/>
        <v>24000</v>
      </c>
      <c r="G21" s="632">
        <f t="shared" si="2"/>
        <v>178000</v>
      </c>
      <c r="H21" s="632">
        <f t="shared" si="2"/>
        <v>70000</v>
      </c>
      <c r="I21" s="632">
        <f t="shared" si="2"/>
        <v>103450</v>
      </c>
      <c r="J21" s="421">
        <f aca="true" t="shared" si="3" ref="J21:O21">SUM(J19:J20)</f>
        <v>0</v>
      </c>
      <c r="K21" s="421">
        <f t="shared" si="3"/>
        <v>351450</v>
      </c>
      <c r="L21" s="421">
        <f t="shared" si="3"/>
        <v>100000</v>
      </c>
      <c r="M21" s="421">
        <f t="shared" si="3"/>
        <v>0</v>
      </c>
      <c r="N21" s="421">
        <f t="shared" si="3"/>
        <v>155000</v>
      </c>
      <c r="O21" s="421">
        <f t="shared" si="3"/>
        <v>255000</v>
      </c>
      <c r="P21" s="564">
        <f>SUM(P19:P20)</f>
        <v>0</v>
      </c>
      <c r="Q21" s="474">
        <f>SUM(Q19:Q20)</f>
        <v>0</v>
      </c>
      <c r="R21" s="474">
        <f>SUM(R19:R20)</f>
        <v>720</v>
      </c>
      <c r="S21" s="474">
        <f>SUM(S19:S20)</f>
        <v>0</v>
      </c>
      <c r="T21" s="421">
        <f>SUM(T19:T20)</f>
        <v>606450</v>
      </c>
    </row>
    <row r="22" spans="1:3" s="23" customFormat="1" ht="12.75">
      <c r="A22" s="14"/>
      <c r="B22" s="81"/>
      <c r="C22" s="81"/>
    </row>
    <row r="23" spans="2:3" s="19" customFormat="1" ht="12.75" customHeight="1">
      <c r="B23" s="836"/>
      <c r="C23" s="836"/>
    </row>
    <row r="24" spans="2:3" s="19" customFormat="1" ht="12.75" customHeight="1">
      <c r="B24" s="239"/>
      <c r="C24" s="239"/>
    </row>
    <row r="25" spans="2:3" s="8" customFormat="1" ht="12.75">
      <c r="B25" s="24"/>
      <c r="C25" s="23"/>
    </row>
    <row r="26" spans="2:5" s="31" customFormat="1" ht="12.75">
      <c r="B26" s="134"/>
      <c r="C26" s="134"/>
      <c r="E26" s="279"/>
    </row>
    <row r="27" spans="2:5" s="148" customFormat="1" ht="12.75">
      <c r="B27" s="24"/>
      <c r="C27" s="24"/>
      <c r="E27" s="279"/>
    </row>
    <row r="28" spans="1:4" s="15" customFormat="1" ht="12.75">
      <c r="A28" s="13"/>
      <c r="B28" s="60"/>
      <c r="C28" s="36"/>
      <c r="D28" s="21"/>
    </row>
    <row r="29" spans="2:3" ht="12.75">
      <c r="B29" s="53"/>
      <c r="C29" s="24"/>
    </row>
    <row r="30" spans="2:3" ht="12.75">
      <c r="B30" s="53"/>
      <c r="C30" s="21"/>
    </row>
    <row r="31" spans="2:3" ht="12.75">
      <c r="B31" s="60"/>
      <c r="C31" s="54"/>
    </row>
    <row r="32" spans="2:3" ht="12.75">
      <c r="B32" s="60"/>
      <c r="C32" s="36"/>
    </row>
    <row r="33" spans="2:3" ht="12.75">
      <c r="B33" s="60"/>
      <c r="C33" s="60"/>
    </row>
    <row r="34" spans="2:3" ht="12.75">
      <c r="B34" s="110"/>
      <c r="C34" s="12"/>
    </row>
  </sheetData>
  <sheetProtection/>
  <mergeCells count="1">
    <mergeCell ref="B23:C23"/>
  </mergeCells>
  <printOptions/>
  <pageMargins left="0.16" right="0.16" top="0.26" bottom="0.16" header="0.22" footer="0.23"/>
  <pageSetup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T28"/>
  <sheetViews>
    <sheetView zoomScalePageLayoutView="0" workbookViewId="0" topLeftCell="A1">
      <selection activeCell="T12" sqref="T12"/>
    </sheetView>
  </sheetViews>
  <sheetFormatPr defaultColWidth="9.140625" defaultRowHeight="12.75"/>
  <cols>
    <col min="1" max="1" width="3.8515625" style="36" customWidth="1"/>
    <col min="2" max="2" width="5.7109375" style="65" customWidth="1"/>
    <col min="3" max="3" width="30.8515625" style="36" customWidth="1"/>
    <col min="4" max="4" width="12.421875" style="58" customWidth="1"/>
    <col min="5" max="5" width="14.28125" style="36" customWidth="1"/>
    <col min="6" max="6" width="13.28125" style="36" customWidth="1"/>
    <col min="7" max="7" width="12.7109375" style="36" customWidth="1"/>
    <col min="8" max="8" width="11.8515625" style="36" customWidth="1"/>
    <col min="9" max="9" width="13.140625" style="36" customWidth="1"/>
    <col min="10" max="10" width="11.7109375" style="36" bestFit="1" customWidth="1"/>
    <col min="11" max="11" width="12.57421875" style="36" customWidth="1"/>
    <col min="12" max="13" width="11.7109375" style="36" bestFit="1" customWidth="1"/>
    <col min="14" max="14" width="12.57421875" style="36" customWidth="1"/>
    <col min="15" max="15" width="14.00390625" style="36" customWidth="1"/>
    <col min="16" max="17" width="11.7109375" style="36" bestFit="1" customWidth="1"/>
    <col min="18" max="18" width="13.421875" style="36" customWidth="1"/>
    <col min="19" max="19" width="12.421875" style="36" customWidth="1"/>
    <col min="20" max="20" width="13.28125" style="36" customWidth="1"/>
    <col min="21" max="16384" width="9.140625" style="36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914"/>
      <c r="E4" s="914"/>
      <c r="F4" s="914"/>
    </row>
    <row r="5" ht="12.75">
      <c r="B5" s="40"/>
    </row>
    <row r="6" ht="12.75">
      <c r="C6" s="63" t="s">
        <v>144</v>
      </c>
    </row>
    <row r="7" spans="2:9" s="34" customFormat="1" ht="13.5" thickBot="1">
      <c r="B7" s="68"/>
      <c r="C7" s="47"/>
      <c r="D7" s="306"/>
      <c r="H7" s="306"/>
      <c r="I7" s="290" t="s">
        <v>85</v>
      </c>
    </row>
    <row r="8" spans="2:20" s="34" customFormat="1" ht="60.75" customHeight="1" thickBot="1">
      <c r="B8" s="103" t="s">
        <v>11</v>
      </c>
      <c r="C8" s="159" t="s">
        <v>1</v>
      </c>
      <c r="D8" s="283" t="s">
        <v>121</v>
      </c>
      <c r="E8" s="283" t="s">
        <v>122</v>
      </c>
      <c r="F8" s="579" t="s">
        <v>123</v>
      </c>
      <c r="G8" s="580" t="s">
        <v>124</v>
      </c>
      <c r="H8" s="581" t="s">
        <v>125</v>
      </c>
      <c r="I8" s="572" t="s">
        <v>126</v>
      </c>
      <c r="J8" s="582" t="s">
        <v>127</v>
      </c>
      <c r="K8" s="583" t="s">
        <v>128</v>
      </c>
      <c r="L8" s="582" t="s">
        <v>129</v>
      </c>
      <c r="M8" s="584" t="s">
        <v>130</v>
      </c>
      <c r="N8" s="601" t="s">
        <v>131</v>
      </c>
      <c r="O8" s="582" t="s">
        <v>132</v>
      </c>
      <c r="P8" s="585" t="s">
        <v>133</v>
      </c>
      <c r="Q8" s="584" t="s">
        <v>134</v>
      </c>
      <c r="R8" s="601" t="s">
        <v>135</v>
      </c>
      <c r="S8" s="389" t="s">
        <v>115</v>
      </c>
      <c r="T8" s="607" t="s">
        <v>141</v>
      </c>
    </row>
    <row r="9" spans="2:20" ht="25.5" customHeight="1" thickBot="1">
      <c r="B9" s="308">
        <v>1</v>
      </c>
      <c r="C9" s="350" t="s">
        <v>92</v>
      </c>
      <c r="D9" s="309">
        <v>62680</v>
      </c>
      <c r="E9" s="309">
        <v>100000</v>
      </c>
      <c r="F9" s="309">
        <v>95080</v>
      </c>
      <c r="G9" s="417">
        <f>D9+E9+F9</f>
        <v>257760</v>
      </c>
      <c r="H9" s="309">
        <v>108200</v>
      </c>
      <c r="I9" s="309">
        <v>182304</v>
      </c>
      <c r="J9" s="309">
        <v>102502</v>
      </c>
      <c r="K9" s="408">
        <f>G9+H9+I9+J9</f>
        <v>650766</v>
      </c>
      <c r="L9" s="309">
        <v>292208</v>
      </c>
      <c r="M9" s="309">
        <v>316756</v>
      </c>
      <c r="N9" s="309">
        <v>337968</v>
      </c>
      <c r="O9" s="524">
        <f>L9+M9+N9</f>
        <v>946932</v>
      </c>
      <c r="P9" s="309">
        <v>235362</v>
      </c>
      <c r="Q9" s="309">
        <v>450000</v>
      </c>
      <c r="R9" s="309">
        <v>284360</v>
      </c>
      <c r="S9" s="727">
        <f>P9+Q9+R9</f>
        <v>969722</v>
      </c>
      <c r="T9" s="728">
        <f>K9+O9+S9</f>
        <v>2567420</v>
      </c>
    </row>
    <row r="10" spans="2:20" ht="38.25" customHeight="1" thickBot="1">
      <c r="B10" s="48">
        <v>2</v>
      </c>
      <c r="C10" s="352" t="s">
        <v>167</v>
      </c>
      <c r="D10" s="309">
        <v>1583000</v>
      </c>
      <c r="E10" s="309">
        <v>1749350</v>
      </c>
      <c r="F10" s="309">
        <v>1897840</v>
      </c>
      <c r="G10" s="419">
        <f>D10+E10+F10</f>
        <v>5230190</v>
      </c>
      <c r="H10" s="309">
        <v>1829634</v>
      </c>
      <c r="I10" s="309">
        <v>2203046</v>
      </c>
      <c r="J10" s="309">
        <v>1888478</v>
      </c>
      <c r="K10" s="408">
        <f>G10+H10+I10+J10</f>
        <v>11151348</v>
      </c>
      <c r="L10" s="309">
        <v>1911784</v>
      </c>
      <c r="M10" s="309">
        <v>2098542</v>
      </c>
      <c r="N10" s="309">
        <v>1866222</v>
      </c>
      <c r="O10" s="524">
        <f>L10+M10+N10</f>
        <v>5876548</v>
      </c>
      <c r="P10" s="309">
        <v>1622860</v>
      </c>
      <c r="Q10" s="309">
        <v>2435610</v>
      </c>
      <c r="R10" s="309">
        <v>1132724</v>
      </c>
      <c r="S10" s="727">
        <f>P10+Q10+R10</f>
        <v>5191194</v>
      </c>
      <c r="T10" s="728">
        <f>K10+O10+S10</f>
        <v>22219090</v>
      </c>
    </row>
    <row r="11" spans="2:20" ht="38.25" customHeight="1" thickBot="1">
      <c r="B11" s="730">
        <v>3</v>
      </c>
      <c r="C11" s="731" t="s">
        <v>168</v>
      </c>
      <c r="D11" s="732">
        <v>300000</v>
      </c>
      <c r="E11" s="732">
        <v>532690</v>
      </c>
      <c r="F11" s="733">
        <v>615520</v>
      </c>
      <c r="G11" s="419">
        <f>D11+E11+F11</f>
        <v>1448210</v>
      </c>
      <c r="H11" s="732">
        <v>471040</v>
      </c>
      <c r="I11" s="732">
        <v>458000</v>
      </c>
      <c r="J11" s="732">
        <v>508800</v>
      </c>
      <c r="K11" s="408">
        <f>G11+H11+I11+J11</f>
        <v>2886050</v>
      </c>
      <c r="L11" s="732">
        <v>494720</v>
      </c>
      <c r="M11" s="732">
        <v>645760</v>
      </c>
      <c r="N11" s="732">
        <v>620800</v>
      </c>
      <c r="O11" s="524">
        <f>L11+M11+N11</f>
        <v>1761280</v>
      </c>
      <c r="P11" s="735">
        <v>408320</v>
      </c>
      <c r="Q11" s="734">
        <v>850000</v>
      </c>
      <c r="R11" s="734">
        <v>302200</v>
      </c>
      <c r="S11" s="727">
        <f>P11+Q11+R11</f>
        <v>1560520</v>
      </c>
      <c r="T11" s="728">
        <f>K11+O11+S11</f>
        <v>6207850</v>
      </c>
    </row>
    <row r="12" spans="2:20" s="34" customFormat="1" ht="21.75" customHeight="1" thickBot="1">
      <c r="B12" s="51"/>
      <c r="C12" s="38" t="s">
        <v>5</v>
      </c>
      <c r="D12" s="307">
        <f aca="true" t="shared" si="0" ref="D12:T12">SUM(D9:D11)</f>
        <v>1945680</v>
      </c>
      <c r="E12" s="307">
        <f t="shared" si="0"/>
        <v>2382040</v>
      </c>
      <c r="F12" s="307">
        <f t="shared" si="0"/>
        <v>2608440</v>
      </c>
      <c r="G12" s="307">
        <f t="shared" si="0"/>
        <v>6936160</v>
      </c>
      <c r="H12" s="307">
        <f t="shared" si="0"/>
        <v>2408874</v>
      </c>
      <c r="I12" s="307">
        <f t="shared" si="0"/>
        <v>2843350</v>
      </c>
      <c r="J12" s="307">
        <f t="shared" si="0"/>
        <v>2499780</v>
      </c>
      <c r="K12" s="307">
        <f t="shared" si="0"/>
        <v>14688164</v>
      </c>
      <c r="L12" s="307">
        <f t="shared" si="0"/>
        <v>2698712</v>
      </c>
      <c r="M12" s="307">
        <f t="shared" si="0"/>
        <v>3061058</v>
      </c>
      <c r="N12" s="307">
        <f t="shared" si="0"/>
        <v>2824990</v>
      </c>
      <c r="O12" s="307">
        <f t="shared" si="0"/>
        <v>8584760</v>
      </c>
      <c r="P12" s="307">
        <f t="shared" si="0"/>
        <v>2266542</v>
      </c>
      <c r="Q12" s="307">
        <f t="shared" si="0"/>
        <v>3735610</v>
      </c>
      <c r="R12" s="307">
        <f t="shared" si="0"/>
        <v>1719284</v>
      </c>
      <c r="S12" s="307">
        <f t="shared" si="0"/>
        <v>7721436</v>
      </c>
      <c r="T12" s="307">
        <f t="shared" si="0"/>
        <v>30994360</v>
      </c>
    </row>
    <row r="13" spans="2:3" ht="12.75">
      <c r="B13" s="91"/>
      <c r="C13" s="97"/>
    </row>
    <row r="14" spans="2:5" s="15" customFormat="1" ht="12.75">
      <c r="B14" s="11"/>
      <c r="C14" s="99"/>
      <c r="D14" s="21"/>
      <c r="E14" s="99"/>
    </row>
    <row r="15" spans="2:3" s="19" customFormat="1" ht="12.75" customHeight="1">
      <c r="B15" s="836"/>
      <c r="C15" s="836"/>
    </row>
    <row r="16" spans="2:3" s="19" customFormat="1" ht="12.75" customHeight="1">
      <c r="B16" s="239"/>
      <c r="C16" s="239"/>
    </row>
    <row r="17" spans="2:3" s="8" customFormat="1" ht="12.75">
      <c r="B17" s="24"/>
      <c r="C17" s="23"/>
    </row>
    <row r="18" spans="2:5" s="31" customFormat="1" ht="12.75">
      <c r="B18" s="134"/>
      <c r="C18" s="134"/>
      <c r="E18" s="279"/>
    </row>
    <row r="19" spans="2:5" s="148" customFormat="1" ht="12.75">
      <c r="B19" s="24"/>
      <c r="C19" s="24"/>
      <c r="E19" s="279"/>
    </row>
    <row r="20" spans="1:4" s="15" customFormat="1" ht="12.75">
      <c r="A20" s="13"/>
      <c r="B20" s="60"/>
      <c r="C20" s="36"/>
      <c r="D20" s="21"/>
    </row>
    <row r="21" spans="1:3" s="23" customFormat="1" ht="12.75">
      <c r="A21" s="20"/>
      <c r="B21" s="53"/>
      <c r="C21" s="24"/>
    </row>
    <row r="22" spans="2:3" ht="12.75">
      <c r="B22" s="36"/>
      <c r="C22" s="65"/>
    </row>
    <row r="23" s="18" customFormat="1" ht="12.75"/>
    <row r="24" spans="2:4" s="23" customFormat="1" ht="12.75">
      <c r="B24" s="12"/>
      <c r="D24" s="24"/>
    </row>
    <row r="25" spans="2:4" s="50" customFormat="1" ht="12.75">
      <c r="B25" s="64"/>
      <c r="D25" s="54"/>
    </row>
    <row r="27" spans="2:3" ht="12.75">
      <c r="B27" s="36"/>
      <c r="C27" s="65"/>
    </row>
    <row r="28" spans="2:3" ht="12.75">
      <c r="B28" s="36"/>
      <c r="C28" s="65"/>
    </row>
  </sheetData>
  <sheetProtection/>
  <mergeCells count="2">
    <mergeCell ref="B15:C15"/>
    <mergeCell ref="D4:F4"/>
  </mergeCells>
  <printOptions/>
  <pageMargins left="0.16" right="0.17" top="0.24" bottom="0.44" header="0.22" footer="0.44"/>
  <pageSetup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T28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4.140625" style="36" customWidth="1"/>
    <col min="2" max="2" width="4.140625" style="65" customWidth="1"/>
    <col min="3" max="3" width="22.421875" style="36" customWidth="1"/>
    <col min="4" max="4" width="10.8515625" style="58" customWidth="1"/>
    <col min="5" max="5" width="8.8515625" style="36" customWidth="1"/>
    <col min="6" max="6" width="11.28125" style="36" customWidth="1"/>
    <col min="7" max="7" width="10.140625" style="36" bestFit="1" customWidth="1"/>
    <col min="8" max="10" width="9.140625" style="36" customWidth="1"/>
    <col min="11" max="11" width="10.57421875" style="36" customWidth="1"/>
    <col min="12" max="12" width="10.140625" style="36" bestFit="1" customWidth="1"/>
    <col min="13" max="13" width="9.140625" style="36" customWidth="1"/>
    <col min="14" max="14" width="10.140625" style="36" customWidth="1"/>
    <col min="15" max="15" width="10.7109375" style="36" customWidth="1"/>
    <col min="16" max="18" width="9.140625" style="36" customWidth="1"/>
    <col min="19" max="19" width="11.00390625" style="36" customWidth="1"/>
    <col min="20" max="20" width="10.140625" style="36" bestFit="1" customWidth="1"/>
    <col min="21" max="16384" width="9.140625" style="36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914"/>
      <c r="E4" s="914"/>
      <c r="F4" s="914"/>
    </row>
    <row r="6" ht="12.75">
      <c r="B6" s="36"/>
    </row>
    <row r="7" ht="12.75">
      <c r="B7" s="63" t="s">
        <v>145</v>
      </c>
    </row>
    <row r="8" ht="12.75">
      <c r="B8" s="40"/>
    </row>
    <row r="9" spans="2:4" s="34" customFormat="1" ht="13.5" thickBot="1">
      <c r="B9" s="68"/>
      <c r="C9" s="47"/>
      <c r="D9" s="306" t="s">
        <v>85</v>
      </c>
    </row>
    <row r="10" spans="2:20" s="34" customFormat="1" ht="51.75" customHeight="1" thickBot="1">
      <c r="B10" s="103" t="s">
        <v>11</v>
      </c>
      <c r="C10" s="787" t="s">
        <v>1</v>
      </c>
      <c r="D10" s="686" t="s">
        <v>121</v>
      </c>
      <c r="E10" s="283" t="s">
        <v>122</v>
      </c>
      <c r="F10" s="579" t="s">
        <v>123</v>
      </c>
      <c r="G10" s="580" t="s">
        <v>124</v>
      </c>
      <c r="H10" s="581" t="s">
        <v>125</v>
      </c>
      <c r="I10" s="572" t="s">
        <v>126</v>
      </c>
      <c r="J10" s="582" t="s">
        <v>127</v>
      </c>
      <c r="K10" s="583" t="s">
        <v>128</v>
      </c>
      <c r="L10" s="582" t="s">
        <v>129</v>
      </c>
      <c r="M10" s="584" t="s">
        <v>130</v>
      </c>
      <c r="N10" s="601" t="s">
        <v>131</v>
      </c>
      <c r="O10" s="582" t="s">
        <v>132</v>
      </c>
      <c r="P10" s="585" t="s">
        <v>133</v>
      </c>
      <c r="Q10" s="584" t="s">
        <v>134</v>
      </c>
      <c r="R10" s="601" t="s">
        <v>135</v>
      </c>
      <c r="S10" s="389" t="s">
        <v>115</v>
      </c>
      <c r="T10" s="607" t="s">
        <v>141</v>
      </c>
    </row>
    <row r="11" spans="2:20" ht="38.25" customHeight="1" thickBot="1">
      <c r="B11" s="308">
        <v>1</v>
      </c>
      <c r="C11" s="404" t="s">
        <v>93</v>
      </c>
      <c r="D11" s="789">
        <v>12816.5</v>
      </c>
      <c r="E11" s="309">
        <v>19721.5</v>
      </c>
      <c r="F11" s="414">
        <v>28251</v>
      </c>
      <c r="G11" s="415">
        <f>D11+E11+F11</f>
        <v>60789</v>
      </c>
      <c r="H11" s="416">
        <v>10472</v>
      </c>
      <c r="I11" s="416">
        <v>29359</v>
      </c>
      <c r="J11" s="409">
        <v>22540.5</v>
      </c>
      <c r="K11" s="524">
        <f>G11+H11+I11+J11</f>
        <v>123160.5</v>
      </c>
      <c r="L11" s="409">
        <v>36551.5</v>
      </c>
      <c r="M11" s="524">
        <v>29602</v>
      </c>
      <c r="N11" s="409">
        <v>34048</v>
      </c>
      <c r="O11" s="525">
        <f>L11+M11+N11</f>
        <v>100201.5</v>
      </c>
      <c r="P11" s="417">
        <v>33559.5</v>
      </c>
      <c r="Q11" s="527">
        <v>34130</v>
      </c>
      <c r="R11" s="527">
        <v>6758.5</v>
      </c>
      <c r="S11" s="527">
        <f>P11+Q11+R11</f>
        <v>74448</v>
      </c>
      <c r="T11" s="418">
        <f>K11+O11+S11</f>
        <v>297810</v>
      </c>
    </row>
    <row r="12" spans="2:20" s="34" customFormat="1" ht="13.5" thickBot="1">
      <c r="B12" s="51"/>
      <c r="C12" s="788" t="s">
        <v>5</v>
      </c>
      <c r="D12" s="413">
        <f aca="true" t="shared" si="0" ref="D12:T12">SUM(D11:D11)</f>
        <v>12816.5</v>
      </c>
      <c r="E12" s="307">
        <f t="shared" si="0"/>
        <v>19721.5</v>
      </c>
      <c r="F12" s="307">
        <f t="shared" si="0"/>
        <v>28251</v>
      </c>
      <c r="G12" s="328">
        <f t="shared" si="0"/>
        <v>60789</v>
      </c>
      <c r="H12" s="328">
        <f t="shared" si="0"/>
        <v>10472</v>
      </c>
      <c r="I12" s="328">
        <f t="shared" si="0"/>
        <v>29359</v>
      </c>
      <c r="J12" s="387">
        <f t="shared" si="0"/>
        <v>22540.5</v>
      </c>
      <c r="K12" s="526">
        <f t="shared" si="0"/>
        <v>123160.5</v>
      </c>
      <c r="L12" s="387">
        <f t="shared" si="0"/>
        <v>36551.5</v>
      </c>
      <c r="M12" s="526">
        <f t="shared" si="0"/>
        <v>29602</v>
      </c>
      <c r="N12" s="387">
        <f t="shared" si="0"/>
        <v>34048</v>
      </c>
      <c r="O12" s="470">
        <f t="shared" si="0"/>
        <v>100201.5</v>
      </c>
      <c r="P12" s="470">
        <f t="shared" si="0"/>
        <v>33559.5</v>
      </c>
      <c r="Q12" s="470">
        <f t="shared" si="0"/>
        <v>34130</v>
      </c>
      <c r="R12" s="470">
        <f t="shared" si="0"/>
        <v>6758.5</v>
      </c>
      <c r="S12" s="470">
        <f t="shared" si="0"/>
        <v>74448</v>
      </c>
      <c r="T12" s="387">
        <f t="shared" si="0"/>
        <v>297810</v>
      </c>
    </row>
    <row r="13" spans="2:4" s="47" customFormat="1" ht="12.75">
      <c r="B13" s="46"/>
      <c r="D13" s="52"/>
    </row>
    <row r="14" spans="2:3" s="19" customFormat="1" ht="12.75" customHeight="1">
      <c r="B14" s="836"/>
      <c r="C14" s="836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5" s="31" customFormat="1" ht="12.75">
      <c r="B17" s="134"/>
      <c r="C17" s="134"/>
      <c r="E17" s="279"/>
    </row>
    <row r="18" spans="2:5" s="148" customFormat="1" ht="12.75">
      <c r="B18" s="24"/>
      <c r="C18" s="24"/>
      <c r="E18" s="279"/>
    </row>
    <row r="19" spans="1:4" s="15" customFormat="1" ht="12.75">
      <c r="A19" s="13"/>
      <c r="B19" s="60"/>
      <c r="C19" s="36"/>
      <c r="D19" s="21"/>
    </row>
    <row r="20" spans="1:3" s="23" customFormat="1" ht="12.75">
      <c r="A20" s="20"/>
      <c r="B20" s="53"/>
      <c r="C20" s="24"/>
    </row>
    <row r="21" spans="1:4" s="23" customFormat="1" ht="12.75">
      <c r="A21" s="14"/>
      <c r="B21" s="53"/>
      <c r="C21" s="21"/>
      <c r="D21" s="24"/>
    </row>
    <row r="22" spans="1:4" s="23" customFormat="1" ht="12.75">
      <c r="A22" s="14"/>
      <c r="B22" s="60"/>
      <c r="C22" s="54"/>
      <c r="D22" s="24"/>
    </row>
    <row r="23" spans="3:4" s="82" customFormat="1" ht="12.75">
      <c r="C23" s="83"/>
      <c r="D23" s="83"/>
    </row>
    <row r="24" spans="2:4" s="23" customFormat="1" ht="12.75">
      <c r="B24" s="12"/>
      <c r="D24" s="24"/>
    </row>
    <row r="25" spans="2:4" s="50" customFormat="1" ht="12.75">
      <c r="B25" s="64"/>
      <c r="D25" s="54"/>
    </row>
    <row r="27" spans="2:3" ht="12.75">
      <c r="B27" s="36"/>
      <c r="C27" s="65"/>
    </row>
    <row r="28" spans="2:3" ht="12.75">
      <c r="B28" s="36"/>
      <c r="C28" s="65"/>
    </row>
  </sheetData>
  <sheetProtection/>
  <mergeCells count="2">
    <mergeCell ref="D4:F4"/>
    <mergeCell ref="B14:C14"/>
  </mergeCells>
  <printOptions/>
  <pageMargins left="0.15748031496062992" right="0.1968503937007874" top="0.2362204724409449" bottom="0.4330708661417323" header="0.2362204724409449" footer="0.433070866141732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U25"/>
  <sheetViews>
    <sheetView zoomScalePageLayoutView="0" workbookViewId="0" topLeftCell="B4">
      <selection activeCell="R42" sqref="R42"/>
    </sheetView>
  </sheetViews>
  <sheetFormatPr defaultColWidth="9.140625" defaultRowHeight="12.75"/>
  <cols>
    <col min="1" max="1" width="4.7109375" style="36" hidden="1" customWidth="1"/>
    <col min="2" max="2" width="2.140625" style="36" customWidth="1"/>
    <col min="3" max="3" width="5.00390625" style="65" customWidth="1"/>
    <col min="4" max="4" width="35.7109375" style="36" customWidth="1"/>
    <col min="5" max="5" width="10.28125" style="58" customWidth="1"/>
    <col min="6" max="6" width="10.8515625" style="36" customWidth="1"/>
    <col min="7" max="7" width="8.8515625" style="36" customWidth="1"/>
    <col min="8" max="11" width="9.140625" style="36" customWidth="1"/>
    <col min="12" max="12" width="10.57421875" style="36" customWidth="1"/>
    <col min="13" max="14" width="9.140625" style="36" customWidth="1"/>
    <col min="15" max="15" width="10.00390625" style="36" customWidth="1"/>
    <col min="16" max="16" width="10.421875" style="36" customWidth="1"/>
    <col min="17" max="18" width="9.140625" style="36" customWidth="1"/>
    <col min="19" max="19" width="10.8515625" style="36" customWidth="1"/>
    <col min="20" max="20" width="9.140625" style="36" customWidth="1"/>
    <col min="21" max="21" width="13.7109375" style="36" customWidth="1"/>
    <col min="22" max="16384" width="9.140625" style="36" customWidth="1"/>
  </cols>
  <sheetData>
    <row r="1" s="22" customFormat="1" ht="12.75"/>
    <row r="2" s="22" customFormat="1" ht="12.75"/>
    <row r="3" s="22" customFormat="1" ht="12.75"/>
    <row r="4" spans="5:6" s="15" customFormat="1" ht="12.75" customHeight="1">
      <c r="E4" s="914"/>
      <c r="F4" s="914"/>
    </row>
    <row r="7" ht="12.75">
      <c r="C7" s="63" t="s">
        <v>143</v>
      </c>
    </row>
    <row r="8" ht="12.75">
      <c r="C8" s="63"/>
    </row>
    <row r="9" spans="3:10" s="34" customFormat="1" ht="13.5" thickBot="1">
      <c r="C9" s="68"/>
      <c r="D9" s="47"/>
      <c r="E9" s="339"/>
      <c r="I9" s="339"/>
      <c r="J9" s="339" t="s">
        <v>85</v>
      </c>
    </row>
    <row r="10" spans="3:21" s="34" customFormat="1" ht="55.5" customHeight="1" thickBot="1">
      <c r="C10" s="249" t="s">
        <v>11</v>
      </c>
      <c r="D10" s="234" t="s">
        <v>1</v>
      </c>
      <c r="E10" s="283" t="s">
        <v>121</v>
      </c>
      <c r="F10" s="283" t="s">
        <v>122</v>
      </c>
      <c r="G10" s="579" t="s">
        <v>123</v>
      </c>
      <c r="H10" s="580" t="s">
        <v>124</v>
      </c>
      <c r="I10" s="581" t="s">
        <v>125</v>
      </c>
      <c r="J10" s="572" t="s">
        <v>126</v>
      </c>
      <c r="K10" s="582" t="s">
        <v>127</v>
      </c>
      <c r="L10" s="583" t="s">
        <v>128</v>
      </c>
      <c r="M10" s="582" t="s">
        <v>129</v>
      </c>
      <c r="N10" s="584" t="s">
        <v>130</v>
      </c>
      <c r="O10" s="601" t="s">
        <v>131</v>
      </c>
      <c r="P10" s="582" t="s">
        <v>132</v>
      </c>
      <c r="Q10" s="585" t="s">
        <v>133</v>
      </c>
      <c r="R10" s="584" t="s">
        <v>134</v>
      </c>
      <c r="S10" s="601" t="s">
        <v>135</v>
      </c>
      <c r="T10" s="389" t="s">
        <v>115</v>
      </c>
      <c r="U10" s="607" t="s">
        <v>141</v>
      </c>
    </row>
    <row r="11" spans="3:21" ht="24" customHeight="1" thickBot="1">
      <c r="C11" s="48">
        <v>1</v>
      </c>
      <c r="D11" s="345" t="s">
        <v>86</v>
      </c>
      <c r="E11" s="314">
        <v>8000</v>
      </c>
      <c r="F11" s="314">
        <v>8000</v>
      </c>
      <c r="G11" s="410">
        <v>4000</v>
      </c>
      <c r="H11" s="412">
        <f>E11+F11+G11</f>
        <v>20000</v>
      </c>
      <c r="I11" s="412">
        <v>7000</v>
      </c>
      <c r="J11" s="412">
        <v>38110</v>
      </c>
      <c r="K11" s="409">
        <v>0</v>
      </c>
      <c r="L11" s="524">
        <f>H11+I11+J11+K11</f>
        <v>65110</v>
      </c>
      <c r="M11" s="409">
        <v>0</v>
      </c>
      <c r="N11" s="524">
        <v>0</v>
      </c>
      <c r="O11" s="409">
        <v>0</v>
      </c>
      <c r="P11" s="409">
        <f>M11+N11+O11</f>
        <v>0</v>
      </c>
      <c r="Q11" s="417">
        <v>0</v>
      </c>
      <c r="R11" s="527">
        <v>0</v>
      </c>
      <c r="S11" s="527">
        <v>0</v>
      </c>
      <c r="T11" s="527">
        <f>Q11+R11+S11</f>
        <v>0</v>
      </c>
      <c r="U11" s="557">
        <f>L11+P11+T11</f>
        <v>65110</v>
      </c>
    </row>
    <row r="12" spans="3:21" s="34" customFormat="1" ht="26.25" customHeight="1" thickBot="1">
      <c r="C12" s="51"/>
      <c r="D12" s="38" t="s">
        <v>5</v>
      </c>
      <c r="E12" s="307">
        <f aca="true" t="shared" si="0" ref="E12:U12">SUM(E11:E11)</f>
        <v>8000</v>
      </c>
      <c r="F12" s="307">
        <f t="shared" si="0"/>
        <v>8000</v>
      </c>
      <c r="G12" s="411">
        <f t="shared" si="0"/>
        <v>4000</v>
      </c>
      <c r="H12" s="413">
        <f t="shared" si="0"/>
        <v>20000</v>
      </c>
      <c r="I12" s="413">
        <f t="shared" si="0"/>
        <v>7000</v>
      </c>
      <c r="J12" s="413">
        <f t="shared" si="0"/>
        <v>38110</v>
      </c>
      <c r="K12" s="387">
        <f t="shared" si="0"/>
        <v>0</v>
      </c>
      <c r="L12" s="526">
        <f t="shared" si="0"/>
        <v>65110</v>
      </c>
      <c r="M12" s="387">
        <f t="shared" si="0"/>
        <v>0</v>
      </c>
      <c r="N12" s="526">
        <f t="shared" si="0"/>
        <v>0</v>
      </c>
      <c r="O12" s="387">
        <f t="shared" si="0"/>
        <v>0</v>
      </c>
      <c r="P12" s="387">
        <f t="shared" si="0"/>
        <v>0</v>
      </c>
      <c r="Q12" s="470">
        <f t="shared" si="0"/>
        <v>0</v>
      </c>
      <c r="R12" s="470">
        <f t="shared" si="0"/>
        <v>0</v>
      </c>
      <c r="S12" s="470">
        <f t="shared" si="0"/>
        <v>0</v>
      </c>
      <c r="T12" s="470">
        <f t="shared" si="0"/>
        <v>0</v>
      </c>
      <c r="U12" s="473">
        <f t="shared" si="0"/>
        <v>65110</v>
      </c>
    </row>
    <row r="13" spans="3:5" s="34" customFormat="1" ht="12.75">
      <c r="C13" s="46"/>
      <c r="D13" s="47"/>
      <c r="E13" s="35"/>
    </row>
    <row r="14" spans="2:4" s="19" customFormat="1" ht="12.75" customHeight="1">
      <c r="B14" s="836"/>
      <c r="C14" s="836"/>
      <c r="D14" s="836"/>
    </row>
    <row r="15" spans="2:4" s="19" customFormat="1" ht="12.75" customHeight="1">
      <c r="B15" s="239"/>
      <c r="C15" s="239"/>
      <c r="D15" s="145"/>
    </row>
    <row r="16" spans="2:4" s="8" customFormat="1" ht="12.75">
      <c r="B16" s="24"/>
      <c r="C16" s="23"/>
      <c r="D16" s="145"/>
    </row>
    <row r="17" spans="2:5" s="31" customFormat="1" ht="12.75">
      <c r="B17" s="134"/>
      <c r="C17" s="134"/>
      <c r="D17" s="145"/>
      <c r="E17" s="279"/>
    </row>
    <row r="18" spans="2:5" s="148" customFormat="1" ht="12.75">
      <c r="B18" s="24"/>
      <c r="C18" s="24"/>
      <c r="D18" s="145"/>
      <c r="E18" s="279"/>
    </row>
    <row r="19" spans="1:5" s="23" customFormat="1" ht="12.75">
      <c r="A19" s="34"/>
      <c r="B19" s="34"/>
      <c r="D19" s="99"/>
      <c r="E19" s="24"/>
    </row>
    <row r="20" spans="1:5" s="23" customFormat="1" ht="12.75">
      <c r="A20" s="20"/>
      <c r="B20" s="20"/>
      <c r="C20" s="24"/>
      <c r="E20" s="24"/>
    </row>
    <row r="21" spans="1:5" s="23" customFormat="1" ht="12.75">
      <c r="A21" s="20"/>
      <c r="B21" s="20"/>
      <c r="C21" s="53"/>
      <c r="D21" s="24"/>
      <c r="E21" s="24"/>
    </row>
    <row r="22" spans="1:5" s="23" customFormat="1" ht="12.75">
      <c r="A22" s="14"/>
      <c r="B22" s="14"/>
      <c r="C22" s="53"/>
      <c r="D22" s="21"/>
      <c r="E22" s="24"/>
    </row>
    <row r="23" spans="1:5" s="23" customFormat="1" ht="12.75">
      <c r="A23" s="14"/>
      <c r="B23" s="14"/>
      <c r="C23" s="60"/>
      <c r="D23" s="54"/>
      <c r="E23" s="24"/>
    </row>
    <row r="24" spans="1:5" s="15" customFormat="1" ht="12.75">
      <c r="A24" s="13"/>
      <c r="B24" s="13"/>
      <c r="C24" s="60"/>
      <c r="D24" s="36"/>
      <c r="E24" s="21"/>
    </row>
    <row r="25" spans="1:5" s="50" customFormat="1" ht="12.75">
      <c r="A25" s="23"/>
      <c r="B25" s="23"/>
      <c r="C25" s="60"/>
      <c r="D25" s="60"/>
      <c r="E25" s="54"/>
    </row>
  </sheetData>
  <sheetProtection/>
  <mergeCells count="2">
    <mergeCell ref="E4:F4"/>
    <mergeCell ref="B14:D14"/>
  </mergeCells>
  <printOptions/>
  <pageMargins left="0.16" right="0.196850393700787" top="0.24" bottom="0.44" header="0.22" footer="0.4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5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3.00390625" style="41" customWidth="1"/>
    <col min="2" max="2" width="5.00390625" style="42" customWidth="1"/>
    <col min="3" max="3" width="29.00390625" style="41" customWidth="1"/>
    <col min="4" max="4" width="8.57421875" style="41" customWidth="1"/>
    <col min="5" max="5" width="10.421875" style="41" customWidth="1"/>
    <col min="6" max="6" width="10.00390625" style="41" customWidth="1"/>
    <col min="7" max="7" width="11.57421875" style="41" customWidth="1"/>
    <col min="8" max="8" width="11.421875" style="41" customWidth="1"/>
    <col min="9" max="10" width="9.140625" style="41" customWidth="1"/>
    <col min="11" max="11" width="10.7109375" style="41" customWidth="1"/>
    <col min="12" max="14" width="9.140625" style="41" customWidth="1"/>
    <col min="15" max="15" width="11.140625" style="41" customWidth="1"/>
    <col min="16" max="16" width="9.140625" style="41" customWidth="1"/>
    <col min="17" max="17" width="11.28125" style="41" customWidth="1"/>
    <col min="18" max="18" width="12.421875" style="41" customWidth="1"/>
    <col min="19" max="19" width="10.00390625" style="41" customWidth="1"/>
    <col min="20" max="20" width="13.421875" style="41" customWidth="1"/>
    <col min="21" max="16384" width="9.140625" style="41" customWidth="1"/>
  </cols>
  <sheetData>
    <row r="2" spans="2:3" ht="12.75">
      <c r="B2" s="10"/>
      <c r="C2" s="30" t="s">
        <v>142</v>
      </c>
    </row>
    <row r="3" ht="12.75">
      <c r="B3" s="10"/>
    </row>
    <row r="4" ht="12.75">
      <c r="C4" s="10"/>
    </row>
    <row r="5" spans="2:20" s="45" customFormat="1" ht="13.5" thickBot="1">
      <c r="B5" s="43"/>
      <c r="C5" s="44"/>
      <c r="D5" s="74"/>
      <c r="H5" s="74"/>
      <c r="I5" s="74"/>
      <c r="T5" s="74" t="s">
        <v>85</v>
      </c>
    </row>
    <row r="6" spans="2:20" s="45" customFormat="1" ht="60.75" customHeight="1" thickBot="1">
      <c r="B6" s="249" t="s">
        <v>11</v>
      </c>
      <c r="C6" s="234" t="s">
        <v>1</v>
      </c>
      <c r="D6" s="280" t="s">
        <v>121</v>
      </c>
      <c r="E6" s="280" t="s">
        <v>122</v>
      </c>
      <c r="F6" s="479" t="s">
        <v>123</v>
      </c>
      <c r="G6" s="570" t="s">
        <v>124</v>
      </c>
      <c r="H6" s="571" t="s">
        <v>125</v>
      </c>
      <c r="I6" s="572" t="s">
        <v>126</v>
      </c>
      <c r="J6" s="573" t="s">
        <v>127</v>
      </c>
      <c r="K6" s="574" t="s">
        <v>128</v>
      </c>
      <c r="L6" s="573" t="s">
        <v>129</v>
      </c>
      <c r="M6" s="575" t="s">
        <v>130</v>
      </c>
      <c r="N6" s="573" t="s">
        <v>131</v>
      </c>
      <c r="O6" s="573" t="s">
        <v>132</v>
      </c>
      <c r="P6" s="576" t="s">
        <v>133</v>
      </c>
      <c r="Q6" s="575" t="s">
        <v>134</v>
      </c>
      <c r="R6" s="573" t="s">
        <v>135</v>
      </c>
      <c r="S6" s="392" t="s">
        <v>115</v>
      </c>
      <c r="T6" s="392" t="s">
        <v>141</v>
      </c>
    </row>
    <row r="7" spans="2:20" ht="26.25" thickBot="1">
      <c r="B7" s="191">
        <v>1</v>
      </c>
      <c r="C7" s="37" t="s">
        <v>86</v>
      </c>
      <c r="D7" s="321">
        <v>2000</v>
      </c>
      <c r="E7" s="321">
        <v>2000</v>
      </c>
      <c r="F7" s="472">
        <v>0</v>
      </c>
      <c r="G7" s="477">
        <f>D7+E7+F7</f>
        <v>4000</v>
      </c>
      <c r="H7" s="478">
        <v>1000</v>
      </c>
      <c r="I7" s="478">
        <v>8000</v>
      </c>
      <c r="J7" s="453">
        <v>0</v>
      </c>
      <c r="K7" s="528">
        <f>G7+H7+I7+J7</f>
        <v>13000</v>
      </c>
      <c r="L7" s="528">
        <v>7720</v>
      </c>
      <c r="M7" s="528">
        <v>0</v>
      </c>
      <c r="N7" s="528">
        <v>0</v>
      </c>
      <c r="O7" s="528">
        <f>L7+M7+N7</f>
        <v>7720</v>
      </c>
      <c r="P7" s="529">
        <v>0</v>
      </c>
      <c r="Q7" s="417">
        <v>10000</v>
      </c>
      <c r="R7" s="527">
        <v>0</v>
      </c>
      <c r="S7" s="527">
        <v>0</v>
      </c>
      <c r="T7" s="418">
        <f>K7+O7+S7</f>
        <v>20720</v>
      </c>
    </row>
    <row r="8" spans="2:20" s="45" customFormat="1" ht="21.75" customHeight="1" thickBot="1">
      <c r="B8" s="51"/>
      <c r="C8" s="38" t="s">
        <v>5</v>
      </c>
      <c r="D8" s="307">
        <f aca="true" t="shared" si="0" ref="D8:I8">SUM(D7:D7)</f>
        <v>2000</v>
      </c>
      <c r="E8" s="307">
        <f t="shared" si="0"/>
        <v>2000</v>
      </c>
      <c r="F8" s="384">
        <f t="shared" si="0"/>
        <v>0</v>
      </c>
      <c r="G8" s="420">
        <f t="shared" si="0"/>
        <v>4000</v>
      </c>
      <c r="H8" s="421">
        <f t="shared" si="0"/>
        <v>1000</v>
      </c>
      <c r="I8" s="421">
        <f t="shared" si="0"/>
        <v>8000</v>
      </c>
      <c r="J8" s="530">
        <v>0</v>
      </c>
      <c r="K8" s="531">
        <f>G8+H8+I8+J8</f>
        <v>13000</v>
      </c>
      <c r="L8" s="420">
        <f>SUM(L7:L7)</f>
        <v>7720</v>
      </c>
      <c r="M8" s="532">
        <v>0</v>
      </c>
      <c r="N8" s="532">
        <v>0</v>
      </c>
      <c r="O8" s="420">
        <f aca="true" t="shared" si="1" ref="O8:T8">SUM(O7:O7)</f>
        <v>7720</v>
      </c>
      <c r="P8" s="420">
        <f t="shared" si="1"/>
        <v>0</v>
      </c>
      <c r="Q8" s="470">
        <f t="shared" si="1"/>
        <v>10000</v>
      </c>
      <c r="R8" s="470">
        <f t="shared" si="1"/>
        <v>0</v>
      </c>
      <c r="S8" s="470">
        <f t="shared" si="1"/>
        <v>0</v>
      </c>
      <c r="T8" s="387">
        <f t="shared" si="1"/>
        <v>20720</v>
      </c>
    </row>
    <row r="9" spans="2:4" s="45" customFormat="1" ht="12.75">
      <c r="B9" s="46"/>
      <c r="C9" s="47"/>
      <c r="D9" s="73"/>
    </row>
    <row r="10" spans="2:4" s="45" customFormat="1" ht="12.75">
      <c r="B10" s="46"/>
      <c r="C10" s="47"/>
      <c r="D10" s="73"/>
    </row>
    <row r="11" spans="1:3" s="23" customFormat="1" ht="12.75">
      <c r="A11" s="14"/>
      <c r="B11" s="60"/>
      <c r="C11" s="54"/>
    </row>
    <row r="12" spans="1:3" s="15" customFormat="1" ht="12.75">
      <c r="A12" s="13"/>
      <c r="B12" s="60"/>
      <c r="C12" s="36"/>
    </row>
    <row r="13" spans="1:3" s="50" customFormat="1" ht="12.75">
      <c r="A13" s="23"/>
      <c r="B13" s="60"/>
      <c r="C13" s="60"/>
    </row>
    <row r="14" s="82" customFormat="1" ht="12.75">
      <c r="C14" s="83"/>
    </row>
    <row r="15" s="50" customFormat="1" ht="12.75">
      <c r="B15" s="64"/>
    </row>
    <row r="16" s="60" customFormat="1" ht="12.75"/>
  </sheetData>
  <sheetProtection/>
  <printOptions/>
  <pageMargins left="0.17" right="0.196850393700787" top="0.35" bottom="0.34" header="0.3" footer="0.35"/>
  <pageSetup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T36"/>
  <sheetViews>
    <sheetView zoomScale="90" zoomScaleNormal="90" zoomScalePageLayoutView="0" workbookViewId="0" topLeftCell="A2">
      <selection activeCell="Q10" sqref="Q10"/>
    </sheetView>
  </sheetViews>
  <sheetFormatPr defaultColWidth="9.140625" defaultRowHeight="12.75"/>
  <cols>
    <col min="1" max="1" width="1.421875" style="36" customWidth="1"/>
    <col min="2" max="2" width="5.28125" style="65" customWidth="1"/>
    <col min="3" max="3" width="44.140625" style="36" customWidth="1"/>
    <col min="4" max="4" width="13.28125" style="36" customWidth="1"/>
    <col min="5" max="5" width="12.140625" style="36" customWidth="1"/>
    <col min="6" max="6" width="14.00390625" style="36" customWidth="1"/>
    <col min="7" max="7" width="13.57421875" style="36" customWidth="1"/>
    <col min="8" max="8" width="12.7109375" style="36" customWidth="1"/>
    <col min="9" max="9" width="14.7109375" style="36" customWidth="1"/>
    <col min="10" max="10" width="13.7109375" style="36" customWidth="1"/>
    <col min="11" max="11" width="13.8515625" style="36" customWidth="1"/>
    <col min="12" max="12" width="14.421875" style="36" customWidth="1"/>
    <col min="13" max="13" width="13.7109375" style="36" customWidth="1"/>
    <col min="14" max="14" width="13.28125" style="36" customWidth="1"/>
    <col min="15" max="15" width="14.140625" style="36" customWidth="1"/>
    <col min="16" max="16" width="12.28125" style="36" customWidth="1"/>
    <col min="17" max="17" width="12.140625" style="36" customWidth="1"/>
    <col min="18" max="18" width="12.8515625" style="36" customWidth="1"/>
    <col min="19" max="19" width="13.7109375" style="36" customWidth="1"/>
    <col min="20" max="20" width="14.28125" style="36" customWidth="1"/>
    <col min="21" max="16384" width="9.140625" style="36" customWidth="1"/>
  </cols>
  <sheetData>
    <row r="1" ht="12.75" customHeight="1"/>
    <row r="2" s="18" customFormat="1" ht="12.75"/>
    <row r="3" s="18" customFormat="1" ht="12.75">
      <c r="C3" s="27" t="s">
        <v>157</v>
      </c>
    </row>
    <row r="4" s="18" customFormat="1" ht="12.75"/>
    <row r="5" spans="4:9" s="50" customFormat="1" ht="13.5" thickBot="1">
      <c r="D5" s="310"/>
      <c r="H5" s="310"/>
      <c r="I5" s="310" t="s">
        <v>85</v>
      </c>
    </row>
    <row r="6" spans="2:20" s="111" customFormat="1" ht="63" customHeight="1" thickBot="1">
      <c r="B6" s="274" t="s">
        <v>11</v>
      </c>
      <c r="C6" s="403" t="s">
        <v>1</v>
      </c>
      <c r="D6" s="686" t="s">
        <v>121</v>
      </c>
      <c r="E6" s="703" t="s">
        <v>122</v>
      </c>
      <c r="F6" s="479" t="s">
        <v>123</v>
      </c>
      <c r="G6" s="582" t="s">
        <v>124</v>
      </c>
      <c r="H6" s="583" t="s">
        <v>125</v>
      </c>
      <c r="I6" s="572" t="s">
        <v>126</v>
      </c>
      <c r="J6" s="601" t="s">
        <v>127</v>
      </c>
      <c r="K6" s="582" t="s">
        <v>128</v>
      </c>
      <c r="L6" s="585" t="s">
        <v>129</v>
      </c>
      <c r="M6" s="584" t="s">
        <v>130</v>
      </c>
      <c r="N6" s="601" t="s">
        <v>131</v>
      </c>
      <c r="O6" s="582" t="s">
        <v>132</v>
      </c>
      <c r="P6" s="585" t="s">
        <v>133</v>
      </c>
      <c r="Q6" s="584" t="s">
        <v>134</v>
      </c>
      <c r="R6" s="601" t="s">
        <v>135</v>
      </c>
      <c r="S6" s="699" t="s">
        <v>115</v>
      </c>
      <c r="T6" s="389" t="s">
        <v>141</v>
      </c>
    </row>
    <row r="7" spans="2:20" s="112" customFormat="1" ht="13.5" thickBot="1">
      <c r="B7" s="273">
        <v>1</v>
      </c>
      <c r="C7" s="681" t="s">
        <v>92</v>
      </c>
      <c r="D7" s="691">
        <v>1500000</v>
      </c>
      <c r="E7" s="562">
        <v>1900000</v>
      </c>
      <c r="F7" s="562">
        <v>2800000</v>
      </c>
      <c r="G7" s="322">
        <f aca="true" t="shared" si="0" ref="G7:G12">D7+E7+F7</f>
        <v>6200000</v>
      </c>
      <c r="H7" s="695">
        <v>1600000</v>
      </c>
      <c r="I7" s="667">
        <v>3000000</v>
      </c>
      <c r="J7" s="692">
        <v>0</v>
      </c>
      <c r="K7" s="406">
        <f>G7+H7+I7+J7</f>
        <v>10800000</v>
      </c>
      <c r="L7" s="695">
        <v>6000000</v>
      </c>
      <c r="M7" s="667">
        <v>0</v>
      </c>
      <c r="N7" s="692">
        <v>1000000</v>
      </c>
      <c r="O7" s="406">
        <f>L7+M7+N7</f>
        <v>7000000</v>
      </c>
      <c r="P7" s="695">
        <v>1400000</v>
      </c>
      <c r="Q7" s="667">
        <v>1500000</v>
      </c>
      <c r="R7" s="667">
        <v>0</v>
      </c>
      <c r="S7" s="398">
        <f>P7+Q7+R7</f>
        <v>2900000</v>
      </c>
      <c r="T7" s="406">
        <f>K7+O7+S7</f>
        <v>20700000</v>
      </c>
    </row>
    <row r="8" spans="2:20" s="112" customFormat="1" ht="26.25" thickBot="1">
      <c r="B8" s="190">
        <v>2</v>
      </c>
      <c r="C8" s="404" t="s">
        <v>93</v>
      </c>
      <c r="D8" s="691">
        <v>10000</v>
      </c>
      <c r="E8" s="562">
        <v>50000</v>
      </c>
      <c r="F8" s="562">
        <v>60000</v>
      </c>
      <c r="G8" s="356">
        <f t="shared" si="0"/>
        <v>120000</v>
      </c>
      <c r="H8" s="696">
        <v>50000</v>
      </c>
      <c r="I8" s="562">
        <v>80000</v>
      </c>
      <c r="J8" s="693">
        <v>0</v>
      </c>
      <c r="K8" s="409">
        <f>G8+H8+I8+J8</f>
        <v>250000</v>
      </c>
      <c r="L8" s="696">
        <v>160000</v>
      </c>
      <c r="M8" s="562">
        <v>0</v>
      </c>
      <c r="N8" s="693">
        <v>30000</v>
      </c>
      <c r="O8" s="409">
        <f>L8+M8+N8</f>
        <v>190000</v>
      </c>
      <c r="P8" s="696">
        <v>37000</v>
      </c>
      <c r="Q8" s="562">
        <v>0</v>
      </c>
      <c r="R8" s="562">
        <v>0</v>
      </c>
      <c r="S8" s="524">
        <f>P8+Q8+R8</f>
        <v>37000</v>
      </c>
      <c r="T8" s="407">
        <f>K8+O8+S8</f>
        <v>477000</v>
      </c>
    </row>
    <row r="9" spans="2:20" s="112" customFormat="1" ht="13.5" thickBot="1">
      <c r="B9" s="190">
        <v>3</v>
      </c>
      <c r="C9" s="404" t="s">
        <v>94</v>
      </c>
      <c r="D9" s="691">
        <v>4080000</v>
      </c>
      <c r="E9" s="562">
        <v>4348000</v>
      </c>
      <c r="F9" s="562">
        <v>7300000</v>
      </c>
      <c r="G9" s="356">
        <f t="shared" si="0"/>
        <v>15728000</v>
      </c>
      <c r="H9" s="696">
        <v>4010000</v>
      </c>
      <c r="I9" s="562">
        <v>9620000</v>
      </c>
      <c r="J9" s="693">
        <v>49680</v>
      </c>
      <c r="K9" s="409">
        <f>G9+H9+I9+J9</f>
        <v>29407680</v>
      </c>
      <c r="L9" s="696">
        <v>17848820</v>
      </c>
      <c r="M9" s="562">
        <v>0</v>
      </c>
      <c r="N9" s="693">
        <v>2570000</v>
      </c>
      <c r="O9" s="409">
        <f>L9+M9+N9</f>
        <v>20418820</v>
      </c>
      <c r="P9" s="696">
        <f>3499010+3530</f>
        <v>3502540</v>
      </c>
      <c r="Q9" s="562">
        <v>580</v>
      </c>
      <c r="R9" s="562">
        <v>0</v>
      </c>
      <c r="S9" s="524">
        <f>P9+Q9+R9</f>
        <v>3503120</v>
      </c>
      <c r="T9" s="407">
        <f>K9+O9+S9</f>
        <v>53329620</v>
      </c>
    </row>
    <row r="10" spans="2:20" s="112" customFormat="1" ht="13.5" thickBot="1">
      <c r="B10" s="354">
        <v>4</v>
      </c>
      <c r="C10" s="405" t="s">
        <v>100</v>
      </c>
      <c r="D10" s="701">
        <v>350000</v>
      </c>
      <c r="E10" s="672">
        <v>500000</v>
      </c>
      <c r="F10" s="672">
        <v>700000</v>
      </c>
      <c r="G10" s="702">
        <f t="shared" si="0"/>
        <v>1550000</v>
      </c>
      <c r="H10" s="697">
        <v>360000</v>
      </c>
      <c r="I10" s="672">
        <v>700000</v>
      </c>
      <c r="J10" s="694">
        <v>0</v>
      </c>
      <c r="K10" s="698">
        <f>G10+H10+I10+J10</f>
        <v>2610000</v>
      </c>
      <c r="L10" s="697">
        <v>1400000</v>
      </c>
      <c r="M10" s="672">
        <v>0</v>
      </c>
      <c r="N10" s="694">
        <v>300000</v>
      </c>
      <c r="O10" s="698">
        <f>L10+M10+N10</f>
        <v>1700000</v>
      </c>
      <c r="P10" s="697">
        <v>300000</v>
      </c>
      <c r="Q10" s="672">
        <v>0</v>
      </c>
      <c r="R10" s="672">
        <v>0</v>
      </c>
      <c r="S10" s="668">
        <f>P10+Q10+R10</f>
        <v>300000</v>
      </c>
      <c r="T10" s="687">
        <f>K10+O10+S10</f>
        <v>4610000</v>
      </c>
    </row>
    <row r="11" spans="2:20" s="112" customFormat="1" ht="22.5" customHeight="1" thickBot="1">
      <c r="B11" s="766">
        <v>5</v>
      </c>
      <c r="C11" s="763" t="s">
        <v>140</v>
      </c>
      <c r="D11" s="672">
        <v>60000</v>
      </c>
      <c r="E11" s="672">
        <v>100000</v>
      </c>
      <c r="F11" s="672">
        <v>140000</v>
      </c>
      <c r="G11" s="672">
        <f t="shared" si="0"/>
        <v>300000</v>
      </c>
      <c r="H11" s="672">
        <v>80000</v>
      </c>
      <c r="I11" s="672">
        <v>600000</v>
      </c>
      <c r="J11" s="672">
        <v>0</v>
      </c>
      <c r="K11" s="672">
        <f>G11+H11+I11+J11</f>
        <v>980000</v>
      </c>
      <c r="L11" s="672">
        <v>1200000</v>
      </c>
      <c r="M11" s="672">
        <v>0</v>
      </c>
      <c r="N11" s="672">
        <v>100000</v>
      </c>
      <c r="O11" s="672">
        <f>L11+M11+N11</f>
        <v>1300000</v>
      </c>
      <c r="P11" s="672">
        <v>80000</v>
      </c>
      <c r="Q11" s="672">
        <v>0</v>
      </c>
      <c r="R11" s="672">
        <v>0</v>
      </c>
      <c r="S11" s="672">
        <f>P11+Q11+R11</f>
        <v>80000</v>
      </c>
      <c r="T11" s="672">
        <f>K11+O11+S11</f>
        <v>2360000</v>
      </c>
    </row>
    <row r="12" spans="2:20" s="23" customFormat="1" ht="18.75" customHeight="1" thickBot="1">
      <c r="B12" s="765"/>
      <c r="C12" s="764" t="s">
        <v>5</v>
      </c>
      <c r="D12" s="688">
        <f>SUM(D7:D11)</f>
        <v>6000000</v>
      </c>
      <c r="E12" s="688">
        <f>SUM(E7:E11)</f>
        <v>6898000</v>
      </c>
      <c r="F12" s="688">
        <f>SUM(F7:F11)</f>
        <v>11000000</v>
      </c>
      <c r="G12" s="402">
        <f t="shared" si="0"/>
        <v>23898000</v>
      </c>
      <c r="H12" s="690">
        <f aca="true" t="shared" si="1" ref="H12:T12">SUM(H7:H11)</f>
        <v>6100000</v>
      </c>
      <c r="I12" s="690">
        <f t="shared" si="1"/>
        <v>14000000</v>
      </c>
      <c r="J12" s="689">
        <f t="shared" si="1"/>
        <v>49680</v>
      </c>
      <c r="K12" s="688">
        <f t="shared" si="1"/>
        <v>44047680</v>
      </c>
      <c r="L12" s="690">
        <f t="shared" si="1"/>
        <v>26608820</v>
      </c>
      <c r="M12" s="690">
        <f t="shared" si="1"/>
        <v>0</v>
      </c>
      <c r="N12" s="689">
        <f t="shared" si="1"/>
        <v>4000000</v>
      </c>
      <c r="O12" s="688">
        <f t="shared" si="1"/>
        <v>30608820</v>
      </c>
      <c r="P12" s="690">
        <f t="shared" si="1"/>
        <v>5319540</v>
      </c>
      <c r="Q12" s="688">
        <f t="shared" si="1"/>
        <v>1500580</v>
      </c>
      <c r="R12" s="689">
        <f t="shared" si="1"/>
        <v>0</v>
      </c>
      <c r="S12" s="700">
        <f t="shared" si="1"/>
        <v>6820120</v>
      </c>
      <c r="T12" s="688">
        <f t="shared" si="1"/>
        <v>81476620</v>
      </c>
    </row>
    <row r="13" spans="2:3" s="23" customFormat="1" ht="12.75">
      <c r="B13" s="127"/>
      <c r="C13" s="127"/>
    </row>
    <row r="14" spans="2:3" s="19" customFormat="1" ht="12.75" customHeight="1">
      <c r="B14" s="836"/>
      <c r="C14" s="836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5" s="31" customFormat="1" ht="12.75">
      <c r="B17" s="134"/>
      <c r="C17" s="134"/>
      <c r="E17" s="279"/>
    </row>
    <row r="18" spans="2:5" s="148" customFormat="1" ht="12.75">
      <c r="B18" s="24"/>
      <c r="C18" s="24"/>
      <c r="E18" s="279"/>
    </row>
    <row r="19" spans="2:4" s="148" customFormat="1" ht="12.75">
      <c r="B19" s="24"/>
      <c r="C19" s="24"/>
      <c r="D19" s="157"/>
    </row>
    <row r="20" spans="2:4" s="148" customFormat="1" ht="12.75">
      <c r="B20" s="24"/>
      <c r="C20" s="24"/>
      <c r="D20" s="157"/>
    </row>
    <row r="21" spans="2:4" ht="12.75">
      <c r="B21" s="36"/>
      <c r="C21" s="65"/>
      <c r="D21" s="58"/>
    </row>
    <row r="22" s="18" customFormat="1" ht="12.75">
      <c r="D22" s="33"/>
    </row>
    <row r="23" s="23" customFormat="1" ht="12.75">
      <c r="B23" s="12"/>
    </row>
    <row r="24" spans="2:3" s="34" customFormat="1" ht="12.75" customHeight="1">
      <c r="B24" s="101"/>
      <c r="C24" s="72"/>
    </row>
    <row r="25" spans="1:3" s="15" customFormat="1" ht="12.75">
      <c r="A25" s="13"/>
      <c r="C25" s="72"/>
    </row>
    <row r="26" spans="1:3" s="23" customFormat="1" ht="12.75">
      <c r="A26" s="15"/>
      <c r="C26" s="71"/>
    </row>
    <row r="27" s="23" customFormat="1" ht="12.75">
      <c r="A27" s="34"/>
    </row>
    <row r="28" spans="1:3" s="23" customFormat="1" ht="12.75">
      <c r="A28" s="34"/>
      <c r="C28" s="99"/>
    </row>
    <row r="29" spans="1:2" s="23" customFormat="1" ht="12.75">
      <c r="A29" s="20"/>
      <c r="B29" s="24"/>
    </row>
    <row r="30" spans="1:3" s="23" customFormat="1" ht="12.75">
      <c r="A30" s="14"/>
      <c r="B30" s="60"/>
      <c r="C30" s="54"/>
    </row>
    <row r="31" spans="1:3" s="15" customFormat="1" ht="12.75">
      <c r="A31" s="13"/>
      <c r="B31" s="60"/>
      <c r="C31" s="36"/>
    </row>
    <row r="32" spans="1:3" s="50" customFormat="1" ht="12.75">
      <c r="A32" s="23"/>
      <c r="B32" s="60"/>
      <c r="C32" s="60"/>
    </row>
    <row r="33" s="62" customFormat="1" ht="12.75"/>
    <row r="34" s="62" customFormat="1" ht="12.75"/>
    <row r="35" spans="2:3" s="15" customFormat="1" ht="12.75">
      <c r="B35" s="110"/>
      <c r="C35" s="12"/>
    </row>
    <row r="36" s="50" customFormat="1" ht="12.75">
      <c r="B36" s="64"/>
    </row>
  </sheetData>
  <sheetProtection/>
  <mergeCells count="1">
    <mergeCell ref="B14:C14"/>
  </mergeCells>
  <printOptions/>
  <pageMargins left="0.15748031496063" right="0.196850393700787" top="0.393700787401575" bottom="0.196850393700787" header="0.275590551181102" footer="0.236220472440945"/>
  <pageSetup horizontalDpi="600" verticalDpi="600" orientation="landscape" paperSize="9" scale="4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EZ32"/>
  <sheetViews>
    <sheetView zoomScalePageLayoutView="0" workbookViewId="0" topLeftCell="C1">
      <selection activeCell="P13" sqref="P13"/>
    </sheetView>
  </sheetViews>
  <sheetFormatPr defaultColWidth="9.140625" defaultRowHeight="12.75"/>
  <cols>
    <col min="1" max="1" width="1.8515625" style="121" customWidth="1"/>
    <col min="2" max="2" width="6.7109375" style="121" customWidth="1"/>
    <col min="3" max="3" width="44.28125" style="202" customWidth="1"/>
    <col min="4" max="4" width="11.7109375" style="121" customWidth="1"/>
    <col min="5" max="5" width="12.7109375" style="121" customWidth="1"/>
    <col min="6" max="6" width="13.8515625" style="121" customWidth="1"/>
    <col min="7" max="7" width="13.140625" style="121" customWidth="1"/>
    <col min="8" max="8" width="12.421875" style="121" customWidth="1"/>
    <col min="9" max="9" width="12.57421875" style="121" customWidth="1"/>
    <col min="10" max="10" width="12.00390625" style="121" customWidth="1"/>
    <col min="11" max="11" width="12.7109375" style="121" customWidth="1"/>
    <col min="12" max="12" width="12.7109375" style="121" bestFit="1" customWidth="1"/>
    <col min="13" max="13" width="12.421875" style="121" customWidth="1"/>
    <col min="14" max="14" width="13.00390625" style="121" customWidth="1"/>
    <col min="15" max="15" width="12.7109375" style="121" customWidth="1"/>
    <col min="16" max="16" width="13.00390625" style="121" customWidth="1"/>
    <col min="17" max="17" width="14.00390625" style="121" customWidth="1"/>
    <col min="18" max="18" width="13.421875" style="121" customWidth="1"/>
    <col min="19" max="19" width="13.57421875" style="121" customWidth="1"/>
    <col min="20" max="20" width="13.8515625" style="121" customWidth="1"/>
    <col min="21" max="16384" width="9.140625" style="121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914"/>
      <c r="E4" s="914"/>
      <c r="F4" s="914"/>
    </row>
    <row r="5" s="36" customFormat="1" ht="12.75">
      <c r="B5" s="65"/>
    </row>
    <row r="6" s="18" customFormat="1" ht="12.75"/>
    <row r="7" ht="12.75">
      <c r="C7" s="27" t="s">
        <v>156</v>
      </c>
    </row>
    <row r="8" ht="13.5" thickBot="1">
      <c r="D8" s="312" t="s">
        <v>85</v>
      </c>
    </row>
    <row r="9" spans="1:156" ht="55.5" customHeight="1" thickBot="1">
      <c r="A9" s="184"/>
      <c r="B9" s="265" t="s">
        <v>54</v>
      </c>
      <c r="C9" s="266" t="s">
        <v>1</v>
      </c>
      <c r="D9" s="686" t="s">
        <v>121</v>
      </c>
      <c r="E9" s="283" t="s">
        <v>122</v>
      </c>
      <c r="F9" s="579" t="s">
        <v>123</v>
      </c>
      <c r="G9" s="582" t="s">
        <v>124</v>
      </c>
      <c r="H9" s="583" t="s">
        <v>125</v>
      </c>
      <c r="I9" s="572" t="s">
        <v>126</v>
      </c>
      <c r="J9" s="601" t="s">
        <v>127</v>
      </c>
      <c r="K9" s="582" t="s">
        <v>128</v>
      </c>
      <c r="L9" s="585" t="s">
        <v>129</v>
      </c>
      <c r="M9" s="584" t="s">
        <v>130</v>
      </c>
      <c r="N9" s="601" t="s">
        <v>131</v>
      </c>
      <c r="O9" s="582" t="s">
        <v>132</v>
      </c>
      <c r="P9" s="585" t="s">
        <v>133</v>
      </c>
      <c r="Q9" s="584" t="s">
        <v>134</v>
      </c>
      <c r="R9" s="601" t="s">
        <v>135</v>
      </c>
      <c r="S9" s="699" t="s">
        <v>115</v>
      </c>
      <c r="T9" s="389" t="s">
        <v>141</v>
      </c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</row>
    <row r="10" spans="1:20" ht="18" customHeight="1" thickBot="1">
      <c r="A10" s="185"/>
      <c r="B10" s="208">
        <v>1</v>
      </c>
      <c r="C10" s="350" t="s">
        <v>92</v>
      </c>
      <c r="D10" s="323">
        <v>1000000</v>
      </c>
      <c r="E10" s="323">
        <v>3500000</v>
      </c>
      <c r="F10" s="323">
        <v>2400000</v>
      </c>
      <c r="G10" s="704">
        <f>D10+E10+F10</f>
        <v>6900000</v>
      </c>
      <c r="H10" s="323">
        <v>1600000</v>
      </c>
      <c r="I10" s="323">
        <v>3400000</v>
      </c>
      <c r="J10" s="323">
        <v>0</v>
      </c>
      <c r="K10" s="322">
        <f>G10+H10+I10+J10</f>
        <v>11900000</v>
      </c>
      <c r="L10" s="323">
        <v>1300000</v>
      </c>
      <c r="M10" s="323">
        <v>0</v>
      </c>
      <c r="N10" s="323">
        <v>3100000</v>
      </c>
      <c r="O10" s="398">
        <f>L10+M10+N10</f>
        <v>4400000</v>
      </c>
      <c r="P10" s="323">
        <v>2300000</v>
      </c>
      <c r="Q10" s="323">
        <v>0</v>
      </c>
      <c r="R10" s="323">
        <v>0</v>
      </c>
      <c r="S10" s="398">
        <f>P10+Q10+R10</f>
        <v>2300000</v>
      </c>
      <c r="T10" s="704">
        <f>K10+O10+S10</f>
        <v>18600000</v>
      </c>
    </row>
    <row r="11" spans="1:20" ht="13.5" thickBot="1">
      <c r="A11" s="185"/>
      <c r="B11" s="186">
        <v>2</v>
      </c>
      <c r="C11" s="352" t="s">
        <v>94</v>
      </c>
      <c r="D11" s="323">
        <v>5484000</v>
      </c>
      <c r="E11" s="323">
        <v>11858000</v>
      </c>
      <c r="F11" s="323">
        <v>9389000</v>
      </c>
      <c r="G11" s="400">
        <f>D11+E11+F11</f>
        <v>26731000</v>
      </c>
      <c r="H11" s="323">
        <v>6000000</v>
      </c>
      <c r="I11" s="323">
        <v>12900000</v>
      </c>
      <c r="J11" s="323">
        <v>0</v>
      </c>
      <c r="K11" s="322">
        <f>G11+H11+I11+J11</f>
        <v>45631000</v>
      </c>
      <c r="L11" s="323">
        <v>6450000</v>
      </c>
      <c r="M11" s="323">
        <v>6922010</v>
      </c>
      <c r="N11" s="323">
        <v>10937810</v>
      </c>
      <c r="O11" s="524">
        <f>L11+M11+N11</f>
        <v>24309820</v>
      </c>
      <c r="P11" s="323">
        <v>10858100</v>
      </c>
      <c r="Q11" s="323">
        <v>2440250</v>
      </c>
      <c r="R11" s="323">
        <v>11081700</v>
      </c>
      <c r="S11" s="524">
        <f>P11+Q11+R11</f>
        <v>24380050</v>
      </c>
      <c r="T11" s="762">
        <f>K11+O11+S11</f>
        <v>94320870</v>
      </c>
    </row>
    <row r="12" spans="1:20" ht="18" customHeight="1" thickBot="1">
      <c r="A12" s="185"/>
      <c r="B12" s="186">
        <v>3</v>
      </c>
      <c r="C12" s="16" t="s">
        <v>100</v>
      </c>
      <c r="D12" s="355">
        <v>650000</v>
      </c>
      <c r="E12" s="355">
        <v>1000000</v>
      </c>
      <c r="F12" s="355">
        <v>1500000</v>
      </c>
      <c r="G12" s="400">
        <f>D12+E12+F12</f>
        <v>3150000</v>
      </c>
      <c r="H12" s="355">
        <v>800000</v>
      </c>
      <c r="I12" s="355">
        <v>1800000</v>
      </c>
      <c r="J12" s="355">
        <v>0</v>
      </c>
      <c r="K12" s="408">
        <f>G12+H12+I12+J12</f>
        <v>5750000</v>
      </c>
      <c r="L12" s="355">
        <v>900000</v>
      </c>
      <c r="M12" s="355">
        <v>0</v>
      </c>
      <c r="N12" s="355">
        <v>2800000</v>
      </c>
      <c r="O12" s="524">
        <f>L12+M12+N12</f>
        <v>3700000</v>
      </c>
      <c r="P12" s="355">
        <v>1800000</v>
      </c>
      <c r="Q12" s="355">
        <v>0</v>
      </c>
      <c r="R12" s="355">
        <v>0</v>
      </c>
      <c r="S12" s="524">
        <f>P12+Q12+R12</f>
        <v>1800000</v>
      </c>
      <c r="T12" s="762">
        <f>K12+O12+S12</f>
        <v>11250000</v>
      </c>
    </row>
    <row r="13" spans="1:20" ht="18" customHeight="1">
      <c r="A13" s="185"/>
      <c r="B13" s="736">
        <v>4</v>
      </c>
      <c r="C13" s="737" t="s">
        <v>140</v>
      </c>
      <c r="D13" s="738">
        <v>50000</v>
      </c>
      <c r="E13" s="738">
        <v>150000</v>
      </c>
      <c r="F13" s="738">
        <v>120000</v>
      </c>
      <c r="G13" s="400">
        <f>D13+E13+F13</f>
        <v>320000</v>
      </c>
      <c r="H13" s="738">
        <v>500000</v>
      </c>
      <c r="I13" s="738">
        <v>1200000</v>
      </c>
      <c r="J13" s="738">
        <v>0</v>
      </c>
      <c r="K13" s="408">
        <f>G13+H13+I13+J13</f>
        <v>2020000</v>
      </c>
      <c r="L13" s="738">
        <v>600000</v>
      </c>
      <c r="M13" s="738">
        <v>0</v>
      </c>
      <c r="N13" s="738">
        <v>400000</v>
      </c>
      <c r="O13" s="524">
        <f>L13+M13+N13</f>
        <v>1000000</v>
      </c>
      <c r="P13" s="738">
        <v>600000</v>
      </c>
      <c r="Q13" s="738">
        <v>0</v>
      </c>
      <c r="R13" s="738">
        <v>0</v>
      </c>
      <c r="S13" s="524">
        <f>P13+Q13+R13</f>
        <v>600000</v>
      </c>
      <c r="T13" s="762">
        <f>K13+O13+S13</f>
        <v>3620000</v>
      </c>
    </row>
    <row r="14" spans="2:20" ht="13.5" thickBot="1">
      <c r="B14" s="221"/>
      <c r="C14" s="222" t="s">
        <v>5</v>
      </c>
      <c r="D14" s="311">
        <f aca="true" t="shared" si="0" ref="D14:T14">SUM(D8:D13)</f>
        <v>7184000</v>
      </c>
      <c r="E14" s="311">
        <f t="shared" si="0"/>
        <v>16508000</v>
      </c>
      <c r="F14" s="399">
        <f t="shared" si="0"/>
        <v>13409000</v>
      </c>
      <c r="G14" s="401">
        <f t="shared" si="0"/>
        <v>37101000</v>
      </c>
      <c r="H14" s="401">
        <f t="shared" si="0"/>
        <v>8900000</v>
      </c>
      <c r="I14" s="401">
        <f t="shared" si="0"/>
        <v>19300000</v>
      </c>
      <c r="J14" s="401">
        <f t="shared" si="0"/>
        <v>0</v>
      </c>
      <c r="K14" s="401">
        <f t="shared" si="0"/>
        <v>65301000</v>
      </c>
      <c r="L14" s="401">
        <f t="shared" si="0"/>
        <v>9250000</v>
      </c>
      <c r="M14" s="401">
        <f t="shared" si="0"/>
        <v>6922010</v>
      </c>
      <c r="N14" s="401">
        <f t="shared" si="0"/>
        <v>17237810</v>
      </c>
      <c r="O14" s="401">
        <f t="shared" si="0"/>
        <v>33409820</v>
      </c>
      <c r="P14" s="401">
        <f t="shared" si="0"/>
        <v>15558100</v>
      </c>
      <c r="Q14" s="401">
        <f t="shared" si="0"/>
        <v>2440250</v>
      </c>
      <c r="R14" s="401">
        <f t="shared" si="0"/>
        <v>11081700</v>
      </c>
      <c r="S14" s="401">
        <f t="shared" si="0"/>
        <v>29080050</v>
      </c>
      <c r="T14" s="401">
        <f t="shared" si="0"/>
        <v>127790870</v>
      </c>
    </row>
    <row r="15" spans="2:3" s="19" customFormat="1" ht="12.75" customHeight="1">
      <c r="B15" s="836"/>
      <c r="C15" s="836"/>
    </row>
    <row r="16" spans="2:3" s="19" customFormat="1" ht="12.75" customHeight="1">
      <c r="B16" s="239"/>
      <c r="C16" s="239"/>
    </row>
    <row r="17" spans="2:3" s="8" customFormat="1" ht="12.75">
      <c r="B17" s="24"/>
      <c r="C17" s="23"/>
    </row>
    <row r="18" spans="2:5" s="31" customFormat="1" ht="12.75">
      <c r="B18" s="134"/>
      <c r="C18" s="134"/>
      <c r="E18" s="279"/>
    </row>
    <row r="19" spans="2:5" s="148" customFormat="1" ht="12.75">
      <c r="B19" s="24"/>
      <c r="C19" s="24"/>
      <c r="E19" s="279"/>
    </row>
    <row r="20" spans="2:4" s="148" customFormat="1" ht="12.75">
      <c r="B20" s="24"/>
      <c r="C20" s="24"/>
      <c r="D20" s="157"/>
    </row>
    <row r="21" spans="2:4" s="148" customFormat="1" ht="12.75">
      <c r="B21" s="24"/>
      <c r="C21" s="24"/>
      <c r="D21" s="157"/>
    </row>
    <row r="22" spans="3:4" s="36" customFormat="1" ht="12.75">
      <c r="C22" s="65"/>
      <c r="D22" s="58"/>
    </row>
    <row r="23" s="18" customFormat="1" ht="12.75">
      <c r="D23" s="33"/>
    </row>
    <row r="24" s="23" customFormat="1" ht="12.75">
      <c r="B24" s="12"/>
    </row>
    <row r="30" ht="12.75">
      <c r="C30" s="60"/>
    </row>
    <row r="31" ht="12.75">
      <c r="C31" s="60"/>
    </row>
    <row r="32" ht="12.75">
      <c r="C32" s="122"/>
    </row>
  </sheetData>
  <sheetProtection/>
  <mergeCells count="2">
    <mergeCell ref="D4:F4"/>
    <mergeCell ref="B15:C15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U29"/>
  <sheetViews>
    <sheetView zoomScalePageLayoutView="0" workbookViewId="0" topLeftCell="B1">
      <selection activeCell="Q16" sqref="Q16"/>
    </sheetView>
  </sheetViews>
  <sheetFormatPr defaultColWidth="9.140625" defaultRowHeight="12.75"/>
  <cols>
    <col min="1" max="1" width="1.8515625" style="144" customWidth="1"/>
    <col min="2" max="2" width="4.7109375" style="144" customWidth="1"/>
    <col min="3" max="3" width="14.57421875" style="144" customWidth="1"/>
    <col min="4" max="4" width="28.140625" style="181" bestFit="1" customWidth="1"/>
    <col min="5" max="5" width="11.8515625" style="144" customWidth="1"/>
    <col min="6" max="6" width="10.57421875" style="144" customWidth="1"/>
    <col min="7" max="7" width="12.421875" style="144" customWidth="1"/>
    <col min="8" max="8" width="11.7109375" style="144" customWidth="1"/>
    <col min="9" max="9" width="12.57421875" style="144" customWidth="1"/>
    <col min="10" max="10" width="12.140625" style="144" customWidth="1"/>
    <col min="11" max="11" width="12.8515625" style="144" customWidth="1"/>
    <col min="12" max="12" width="13.8515625" style="144" customWidth="1"/>
    <col min="13" max="13" width="14.140625" style="144" customWidth="1"/>
    <col min="14" max="14" width="10.7109375" style="144" customWidth="1"/>
    <col min="15" max="15" width="13.28125" style="144" customWidth="1"/>
    <col min="16" max="16" width="12.00390625" style="144" customWidth="1"/>
    <col min="17" max="17" width="13.00390625" style="144" customWidth="1"/>
    <col min="18" max="18" width="12.57421875" style="144" customWidth="1"/>
    <col min="19" max="19" width="12.8515625" style="144" customWidth="1"/>
    <col min="20" max="20" width="11.8515625" style="144" customWidth="1"/>
    <col min="21" max="21" width="13.140625" style="144" customWidth="1"/>
    <col min="22" max="16384" width="9.140625" style="144" customWidth="1"/>
  </cols>
  <sheetData>
    <row r="1" s="22" customFormat="1" ht="12.75"/>
    <row r="2" s="22" customFormat="1" ht="12.75"/>
    <row r="3" s="22" customFormat="1" ht="12.75"/>
    <row r="4" spans="5:7" s="15" customFormat="1" ht="12.75" customHeight="1">
      <c r="E4" s="914"/>
      <c r="F4" s="914"/>
      <c r="G4" s="914"/>
    </row>
    <row r="7" spans="2:4" ht="12.75" customHeight="1">
      <c r="B7" s="189" t="s">
        <v>158</v>
      </c>
      <c r="C7" s="189"/>
      <c r="D7" s="211"/>
    </row>
    <row r="9" ht="13.5" thickBot="1">
      <c r="E9" s="313" t="s">
        <v>85</v>
      </c>
    </row>
    <row r="10" spans="2:21" ht="26.25" thickBot="1">
      <c r="B10" s="209" t="s">
        <v>54</v>
      </c>
      <c r="C10" s="717"/>
      <c r="D10" s="210" t="s">
        <v>1</v>
      </c>
      <c r="E10" s="611" t="s">
        <v>121</v>
      </c>
      <c r="F10" s="703" t="s">
        <v>122</v>
      </c>
      <c r="G10" s="479" t="s">
        <v>123</v>
      </c>
      <c r="H10" s="573" t="s">
        <v>124</v>
      </c>
      <c r="I10" s="574" t="s">
        <v>125</v>
      </c>
      <c r="J10" s="684" t="s">
        <v>126</v>
      </c>
      <c r="K10" s="685" t="s">
        <v>127</v>
      </c>
      <c r="L10" s="573" t="s">
        <v>128</v>
      </c>
      <c r="M10" s="576" t="s">
        <v>129</v>
      </c>
      <c r="N10" s="575" t="s">
        <v>130</v>
      </c>
      <c r="O10" s="685" t="s">
        <v>131</v>
      </c>
      <c r="P10" s="573" t="s">
        <v>132</v>
      </c>
      <c r="Q10" s="576" t="s">
        <v>133</v>
      </c>
      <c r="R10" s="575" t="s">
        <v>134</v>
      </c>
      <c r="S10" s="685" t="s">
        <v>135</v>
      </c>
      <c r="T10" s="705" t="s">
        <v>115</v>
      </c>
      <c r="U10" s="392" t="s">
        <v>141</v>
      </c>
    </row>
    <row r="11" spans="2:21" ht="30" customHeight="1">
      <c r="B11" s="273">
        <v>1</v>
      </c>
      <c r="C11" s="916" t="s">
        <v>137</v>
      </c>
      <c r="D11" s="706" t="s">
        <v>92</v>
      </c>
      <c r="E11" s="682">
        <v>98820</v>
      </c>
      <c r="F11" s="683">
        <v>0</v>
      </c>
      <c r="G11" s="683">
        <v>0</v>
      </c>
      <c r="H11" s="729">
        <f>E11+F11+G11</f>
        <v>98820</v>
      </c>
      <c r="I11" s="683">
        <v>0</v>
      </c>
      <c r="J11" s="683">
        <v>0</v>
      </c>
      <c r="K11" s="683">
        <v>0</v>
      </c>
      <c r="L11" s="683">
        <f>H11+I11+J11+K11</f>
        <v>98820</v>
      </c>
      <c r="M11" s="683">
        <v>0</v>
      </c>
      <c r="N11" s="683">
        <v>0</v>
      </c>
      <c r="O11" s="683">
        <v>0</v>
      </c>
      <c r="P11" s="683">
        <f>M11+N11+O11</f>
        <v>0</v>
      </c>
      <c r="Q11" s="683">
        <v>0</v>
      </c>
      <c r="R11" s="683">
        <v>0</v>
      </c>
      <c r="S11" s="683">
        <v>0</v>
      </c>
      <c r="T11" s="683">
        <f>Q11+R11+S11</f>
        <v>0</v>
      </c>
      <c r="U11" s="722">
        <f>L11+P11+T11</f>
        <v>98820</v>
      </c>
    </row>
    <row r="12" spans="2:21" ht="35.25" customHeight="1">
      <c r="B12" s="190">
        <v>2</v>
      </c>
      <c r="C12" s="917"/>
      <c r="D12" s="404" t="s">
        <v>93</v>
      </c>
      <c r="E12" s="561">
        <v>0</v>
      </c>
      <c r="F12" s="562">
        <v>0</v>
      </c>
      <c r="G12" s="562">
        <v>0</v>
      </c>
      <c r="H12" s="721">
        <f>E12+F12+G12</f>
        <v>0</v>
      </c>
      <c r="I12" s="562">
        <v>0</v>
      </c>
      <c r="J12" s="562">
        <v>0</v>
      </c>
      <c r="K12" s="562">
        <v>0</v>
      </c>
      <c r="L12" s="562">
        <f>H12+I12+J12+K12</f>
        <v>0</v>
      </c>
      <c r="M12" s="562">
        <v>0</v>
      </c>
      <c r="N12" s="562">
        <v>0</v>
      </c>
      <c r="O12" s="562">
        <v>0</v>
      </c>
      <c r="P12" s="562">
        <f>M12+N12+O12</f>
        <v>0</v>
      </c>
      <c r="Q12" s="562">
        <v>0</v>
      </c>
      <c r="R12" s="562">
        <v>0</v>
      </c>
      <c r="S12" s="562">
        <v>0</v>
      </c>
      <c r="T12" s="562">
        <f>Q12+R12+S12</f>
        <v>0</v>
      </c>
      <c r="U12" s="723">
        <f>L12+P12+T12</f>
        <v>0</v>
      </c>
    </row>
    <row r="13" spans="2:21" ht="35.25" customHeight="1" thickBot="1">
      <c r="B13" s="255"/>
      <c r="C13" s="718"/>
      <c r="D13" s="707" t="s">
        <v>5</v>
      </c>
      <c r="E13" s="708">
        <f aca="true" t="shared" si="0" ref="E13:U13">E11+E12</f>
        <v>98820</v>
      </c>
      <c r="F13" s="708">
        <f t="shared" si="0"/>
        <v>0</v>
      </c>
      <c r="G13" s="708">
        <f t="shared" si="0"/>
        <v>0</v>
      </c>
      <c r="H13" s="708">
        <f t="shared" si="0"/>
        <v>98820</v>
      </c>
      <c r="I13" s="708">
        <f t="shared" si="0"/>
        <v>0</v>
      </c>
      <c r="J13" s="708">
        <f t="shared" si="0"/>
        <v>0</v>
      </c>
      <c r="K13" s="708">
        <f t="shared" si="0"/>
        <v>0</v>
      </c>
      <c r="L13" s="708">
        <f t="shared" si="0"/>
        <v>98820</v>
      </c>
      <c r="M13" s="708">
        <f t="shared" si="0"/>
        <v>0</v>
      </c>
      <c r="N13" s="708">
        <f t="shared" si="0"/>
        <v>0</v>
      </c>
      <c r="O13" s="708">
        <f t="shared" si="0"/>
        <v>0</v>
      </c>
      <c r="P13" s="708">
        <f t="shared" si="0"/>
        <v>0</v>
      </c>
      <c r="Q13" s="708">
        <f t="shared" si="0"/>
        <v>0</v>
      </c>
      <c r="R13" s="708">
        <f t="shared" si="0"/>
        <v>0</v>
      </c>
      <c r="S13" s="708">
        <f t="shared" si="0"/>
        <v>0</v>
      </c>
      <c r="T13" s="708">
        <f t="shared" si="0"/>
        <v>0</v>
      </c>
      <c r="U13" s="708">
        <f t="shared" si="0"/>
        <v>98820</v>
      </c>
    </row>
    <row r="14" spans="2:21" ht="35.25" customHeight="1" thickBot="1">
      <c r="B14" s="354"/>
      <c r="C14" s="719" t="s">
        <v>138</v>
      </c>
      <c r="D14" s="706" t="s">
        <v>92</v>
      </c>
      <c r="E14" s="720">
        <v>870000</v>
      </c>
      <c r="F14" s="672">
        <v>789000</v>
      </c>
      <c r="G14" s="672">
        <v>1846000</v>
      </c>
      <c r="H14" s="721">
        <f>E14+F14+G14</f>
        <v>3505000</v>
      </c>
      <c r="I14" s="672">
        <v>734000</v>
      </c>
      <c r="J14" s="672">
        <v>1466000</v>
      </c>
      <c r="K14" s="672">
        <v>0</v>
      </c>
      <c r="L14" s="562">
        <f>H14+I14+J14+K14</f>
        <v>5705000</v>
      </c>
      <c r="M14" s="672">
        <v>4280416</v>
      </c>
      <c r="N14" s="672">
        <v>0</v>
      </c>
      <c r="O14" s="672">
        <v>1000000</v>
      </c>
      <c r="P14" s="562">
        <f>M14+N14+O14</f>
        <v>5280416</v>
      </c>
      <c r="Q14" s="672">
        <v>4450416</v>
      </c>
      <c r="R14" s="672">
        <v>0</v>
      </c>
      <c r="S14" s="672">
        <v>0</v>
      </c>
      <c r="T14" s="562">
        <f>Q14+R14+S14</f>
        <v>4450416</v>
      </c>
      <c r="U14" s="722">
        <f>L14+P14+T14</f>
        <v>15435832</v>
      </c>
    </row>
    <row r="15" spans="2:21" ht="35.25" customHeight="1" thickBot="1">
      <c r="B15" s="354"/>
      <c r="C15" s="719"/>
      <c r="D15" s="404" t="s">
        <v>93</v>
      </c>
      <c r="E15" s="720">
        <v>500000</v>
      </c>
      <c r="F15" s="697">
        <v>0</v>
      </c>
      <c r="G15" s="697">
        <v>463000</v>
      </c>
      <c r="H15" s="721">
        <f>E15+F15+G15</f>
        <v>963000</v>
      </c>
      <c r="I15" s="672">
        <v>737000</v>
      </c>
      <c r="J15" s="672">
        <v>1476000</v>
      </c>
      <c r="K15" s="672">
        <v>0</v>
      </c>
      <c r="L15" s="562">
        <f>H15+I15+J15+K15</f>
        <v>3176000</v>
      </c>
      <c r="M15" s="672">
        <v>2213000</v>
      </c>
      <c r="N15" s="672">
        <v>0</v>
      </c>
      <c r="O15" s="672">
        <v>689090</v>
      </c>
      <c r="P15" s="562">
        <f>M15+N15+O15</f>
        <v>2902090</v>
      </c>
      <c r="Q15" s="697">
        <v>2363000</v>
      </c>
      <c r="R15" s="697">
        <v>0</v>
      </c>
      <c r="S15" s="697">
        <v>0</v>
      </c>
      <c r="T15" s="562">
        <f>Q15+R15+S15</f>
        <v>2363000</v>
      </c>
      <c r="U15" s="722">
        <f>L15+P15+T15</f>
        <v>8441090</v>
      </c>
    </row>
    <row r="16" spans="2:21" ht="35.25" customHeight="1">
      <c r="B16" s="354"/>
      <c r="C16" s="719"/>
      <c r="D16" s="763" t="s">
        <v>174</v>
      </c>
      <c r="E16" s="720"/>
      <c r="F16" s="697"/>
      <c r="G16" s="697"/>
      <c r="H16" s="721">
        <f>E16+F16+G16</f>
        <v>0</v>
      </c>
      <c r="I16" s="697"/>
      <c r="J16" s="697"/>
      <c r="K16" s="697"/>
      <c r="L16" s="697"/>
      <c r="M16" s="697">
        <v>539774</v>
      </c>
      <c r="N16" s="697"/>
      <c r="O16" s="697">
        <v>500000</v>
      </c>
      <c r="P16" s="562">
        <f>M16+N16+O16</f>
        <v>1039774</v>
      </c>
      <c r="Q16" s="697">
        <v>424564</v>
      </c>
      <c r="R16" s="697"/>
      <c r="S16" s="697"/>
      <c r="T16" s="562">
        <f>Q16+R16+S16</f>
        <v>424564</v>
      </c>
      <c r="U16" s="722">
        <f>L16+P16+T16</f>
        <v>1464338</v>
      </c>
    </row>
    <row r="17" spans="2:21" s="256" customFormat="1" ht="19.5" customHeight="1" thickBot="1">
      <c r="B17" s="255"/>
      <c r="C17" s="718"/>
      <c r="D17" s="707" t="s">
        <v>5</v>
      </c>
      <c r="E17" s="708">
        <f>E14+E15+E16</f>
        <v>1370000</v>
      </c>
      <c r="F17" s="708">
        <f aca="true" t="shared" si="1" ref="F17:U17">F14+F15+F16</f>
        <v>789000</v>
      </c>
      <c r="G17" s="708">
        <f t="shared" si="1"/>
        <v>2309000</v>
      </c>
      <c r="H17" s="708">
        <f t="shared" si="1"/>
        <v>4468000</v>
      </c>
      <c r="I17" s="708">
        <f t="shared" si="1"/>
        <v>1471000</v>
      </c>
      <c r="J17" s="708">
        <f t="shared" si="1"/>
        <v>2942000</v>
      </c>
      <c r="K17" s="708">
        <f t="shared" si="1"/>
        <v>0</v>
      </c>
      <c r="L17" s="708">
        <f t="shared" si="1"/>
        <v>8881000</v>
      </c>
      <c r="M17" s="708">
        <f t="shared" si="1"/>
        <v>7033190</v>
      </c>
      <c r="N17" s="708">
        <f t="shared" si="1"/>
        <v>0</v>
      </c>
      <c r="O17" s="708">
        <f t="shared" si="1"/>
        <v>2189090</v>
      </c>
      <c r="P17" s="708">
        <f t="shared" si="1"/>
        <v>9222280</v>
      </c>
      <c r="Q17" s="708">
        <f t="shared" si="1"/>
        <v>7237980</v>
      </c>
      <c r="R17" s="708">
        <f t="shared" si="1"/>
        <v>0</v>
      </c>
      <c r="S17" s="708">
        <f t="shared" si="1"/>
        <v>0</v>
      </c>
      <c r="T17" s="708">
        <f t="shared" si="1"/>
        <v>7237980</v>
      </c>
      <c r="U17" s="708">
        <f t="shared" si="1"/>
        <v>25341260</v>
      </c>
    </row>
    <row r="18" ht="12.75">
      <c r="E18" s="232"/>
    </row>
    <row r="19" spans="2:4" s="19" customFormat="1" ht="12.75" customHeight="1">
      <c r="B19" s="836"/>
      <c r="C19" s="836"/>
      <c r="D19" s="836"/>
    </row>
    <row r="20" spans="2:20" s="19" customFormat="1" ht="12.75" customHeight="1">
      <c r="B20" s="239"/>
      <c r="C20" s="239"/>
      <c r="D20" s="239"/>
      <c r="T20" s="20"/>
    </row>
    <row r="21" spans="2:4" s="8" customFormat="1" ht="12.75">
      <c r="B21" s="24"/>
      <c r="C21" s="24"/>
      <c r="D21" s="23"/>
    </row>
    <row r="22" spans="2:6" s="31" customFormat="1" ht="12.75">
      <c r="B22" s="134"/>
      <c r="C22" s="134"/>
      <c r="D22" s="134"/>
      <c r="F22" s="279"/>
    </row>
    <row r="23" spans="2:6" s="148" customFormat="1" ht="12.75">
      <c r="B23" s="24"/>
      <c r="C23" s="24"/>
      <c r="D23" s="24"/>
      <c r="F23" s="279"/>
    </row>
    <row r="24" spans="2:4" s="145" customFormat="1" ht="12.75">
      <c r="B24" s="24"/>
      <c r="C24" s="24"/>
      <c r="D24" s="161"/>
    </row>
    <row r="25" spans="2:4" s="145" customFormat="1" ht="12.75">
      <c r="B25" s="915"/>
      <c r="C25" s="915"/>
      <c r="D25" s="915"/>
    </row>
    <row r="26" spans="1:4" s="145" customFormat="1" ht="12.75">
      <c r="A26" s="23"/>
      <c r="B26" s="24"/>
      <c r="C26" s="24"/>
      <c r="D26" s="162"/>
    </row>
    <row r="27" spans="1:4" s="145" customFormat="1" ht="12.75">
      <c r="A27" s="23"/>
      <c r="B27" s="24"/>
      <c r="C27" s="24"/>
      <c r="D27" s="162"/>
    </row>
    <row r="28" spans="1:4" s="145" customFormat="1" ht="12.75">
      <c r="A28" s="146"/>
      <c r="B28" s="24"/>
      <c r="C28" s="24"/>
      <c r="D28" s="162"/>
    </row>
    <row r="29" spans="1:4" s="145" customFormat="1" ht="12.75">
      <c r="A29" s="146"/>
      <c r="B29" s="146"/>
      <c r="C29" s="146"/>
      <c r="D29" s="146"/>
    </row>
    <row r="30" s="145" customFormat="1" ht="12.75"/>
  </sheetData>
  <sheetProtection/>
  <mergeCells count="4">
    <mergeCell ref="E4:G4"/>
    <mergeCell ref="B19:D19"/>
    <mergeCell ref="B25:D25"/>
    <mergeCell ref="C11:C12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4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T24"/>
  <sheetViews>
    <sheetView zoomScalePageLayoutView="0" workbookViewId="0" topLeftCell="B1">
      <selection activeCell="R12" sqref="R12"/>
    </sheetView>
  </sheetViews>
  <sheetFormatPr defaultColWidth="9.140625" defaultRowHeight="12.75"/>
  <cols>
    <col min="1" max="1" width="1.8515625" style="144" customWidth="1"/>
    <col min="2" max="2" width="4.7109375" style="144" customWidth="1"/>
    <col min="3" max="3" width="28.140625" style="181" bestFit="1" customWidth="1"/>
    <col min="4" max="4" width="11.00390625" style="144" customWidth="1"/>
    <col min="5" max="5" width="9.8515625" style="144" customWidth="1"/>
    <col min="6" max="6" width="10.00390625" style="144" customWidth="1"/>
    <col min="7" max="7" width="12.140625" style="144" customWidth="1"/>
    <col min="8" max="8" width="10.140625" style="144" bestFit="1" customWidth="1"/>
    <col min="9" max="10" width="11.7109375" style="144" bestFit="1" customWidth="1"/>
    <col min="11" max="11" width="12.140625" style="144" customWidth="1"/>
    <col min="12" max="12" width="11.7109375" style="144" bestFit="1" customWidth="1"/>
    <col min="13" max="13" width="9.140625" style="144" customWidth="1"/>
    <col min="14" max="14" width="10.7109375" style="144" customWidth="1"/>
    <col min="15" max="15" width="11.421875" style="144" customWidth="1"/>
    <col min="16" max="18" width="11.7109375" style="144" bestFit="1" customWidth="1"/>
    <col min="19" max="19" width="12.7109375" style="144" customWidth="1"/>
    <col min="20" max="20" width="13.140625" style="144" customWidth="1"/>
    <col min="21" max="16384" width="9.140625" style="144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914"/>
      <c r="E4" s="914"/>
      <c r="F4" s="914"/>
    </row>
    <row r="7" spans="2:3" ht="12.75" customHeight="1">
      <c r="B7" s="189" t="s">
        <v>159</v>
      </c>
      <c r="C7" s="211"/>
    </row>
    <row r="9" ht="13.5" thickBot="1">
      <c r="D9" s="313" t="s">
        <v>85</v>
      </c>
    </row>
    <row r="10" spans="2:20" ht="26.25" thickBot="1">
      <c r="B10" s="209" t="s">
        <v>54</v>
      </c>
      <c r="C10" s="210" t="s">
        <v>1</v>
      </c>
      <c r="D10" s="611" t="s">
        <v>121</v>
      </c>
      <c r="E10" s="703" t="s">
        <v>122</v>
      </c>
      <c r="F10" s="479" t="s">
        <v>123</v>
      </c>
      <c r="G10" s="582" t="s">
        <v>124</v>
      </c>
      <c r="H10" s="582" t="s">
        <v>125</v>
      </c>
      <c r="I10" s="684" t="s">
        <v>126</v>
      </c>
      <c r="J10" s="685" t="s">
        <v>127</v>
      </c>
      <c r="K10" s="573" t="s">
        <v>128</v>
      </c>
      <c r="L10" s="576" t="s">
        <v>129</v>
      </c>
      <c r="M10" s="575" t="s">
        <v>130</v>
      </c>
      <c r="N10" s="685" t="s">
        <v>131</v>
      </c>
      <c r="O10" s="573" t="s">
        <v>132</v>
      </c>
      <c r="P10" s="576" t="s">
        <v>133</v>
      </c>
      <c r="Q10" s="575" t="s">
        <v>134</v>
      </c>
      <c r="R10" s="685" t="s">
        <v>135</v>
      </c>
      <c r="S10" s="705" t="s">
        <v>115</v>
      </c>
      <c r="T10" s="392" t="s">
        <v>141</v>
      </c>
    </row>
    <row r="11" spans="2:20" s="710" customFormat="1" ht="30" customHeight="1" thickBot="1">
      <c r="B11" s="273">
        <v>1</v>
      </c>
      <c r="C11" s="709" t="s">
        <v>86</v>
      </c>
      <c r="D11" s="356">
        <v>507000</v>
      </c>
      <c r="E11" s="356">
        <v>879000</v>
      </c>
      <c r="F11" s="356">
        <v>871000</v>
      </c>
      <c r="G11" s="146">
        <f>D11+E11+F11</f>
        <v>2257000</v>
      </c>
      <c r="H11" s="716">
        <v>752330</v>
      </c>
      <c r="I11" s="711">
        <v>1504670</v>
      </c>
      <c r="J11" s="409">
        <v>0</v>
      </c>
      <c r="K11" s="524">
        <f>G11+H11+I11+J11</f>
        <v>4514000</v>
      </c>
      <c r="L11" s="409">
        <v>2257000</v>
      </c>
      <c r="M11" s="524">
        <v>0</v>
      </c>
      <c r="N11" s="409">
        <v>866330</v>
      </c>
      <c r="O11" s="525">
        <f>L11+M11+N11</f>
        <v>3123330</v>
      </c>
      <c r="P11" s="712">
        <v>2917680</v>
      </c>
      <c r="Q11" s="713">
        <v>0</v>
      </c>
      <c r="R11" s="713">
        <v>1000000</v>
      </c>
      <c r="S11" s="714">
        <f>P11+Q11+R11</f>
        <v>3917680</v>
      </c>
      <c r="T11" s="715">
        <f>K11+O11+S11</f>
        <v>11555010</v>
      </c>
    </row>
    <row r="12" spans="2:20" s="256" customFormat="1" ht="19.5" customHeight="1" thickBot="1">
      <c r="B12" s="255"/>
      <c r="C12" s="193" t="s">
        <v>5</v>
      </c>
      <c r="D12" s="340">
        <f aca="true" t="shared" si="0" ref="D12:I12">SUM(D11:D11)</f>
        <v>507000</v>
      </c>
      <c r="E12" s="340">
        <f t="shared" si="0"/>
        <v>879000</v>
      </c>
      <c r="F12" s="340">
        <f t="shared" si="0"/>
        <v>871000</v>
      </c>
      <c r="G12" s="340">
        <f t="shared" si="0"/>
        <v>2257000</v>
      </c>
      <c r="H12" s="340">
        <f t="shared" si="0"/>
        <v>752330</v>
      </c>
      <c r="I12" s="340">
        <f t="shared" si="0"/>
        <v>1504670</v>
      </c>
      <c r="J12" s="387">
        <f aca="true" t="shared" si="1" ref="J12:R12">SUM(J11:J11)</f>
        <v>0</v>
      </c>
      <c r="K12" s="526">
        <f t="shared" si="1"/>
        <v>4514000</v>
      </c>
      <c r="L12" s="387">
        <f t="shared" si="1"/>
        <v>2257000</v>
      </c>
      <c r="M12" s="526">
        <f t="shared" si="1"/>
        <v>0</v>
      </c>
      <c r="N12" s="387">
        <f t="shared" si="1"/>
        <v>866330</v>
      </c>
      <c r="O12" s="470">
        <f t="shared" si="1"/>
        <v>3123330</v>
      </c>
      <c r="P12" s="470">
        <f t="shared" si="1"/>
        <v>2917680</v>
      </c>
      <c r="Q12" s="470">
        <f t="shared" si="1"/>
        <v>0</v>
      </c>
      <c r="R12" s="470">
        <f t="shared" si="1"/>
        <v>1000000</v>
      </c>
      <c r="S12" s="470">
        <f>SUM(S11:S11)</f>
        <v>3917680</v>
      </c>
      <c r="T12" s="473">
        <f>SUM(T11:T11)</f>
        <v>11555010</v>
      </c>
    </row>
    <row r="13" ht="12.75">
      <c r="D13" s="232"/>
    </row>
    <row r="14" spans="2:3" s="19" customFormat="1" ht="12.75" customHeight="1">
      <c r="B14" s="836"/>
      <c r="C14" s="836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5" s="31" customFormat="1" ht="12.75">
      <c r="B17" s="134"/>
      <c r="C17" s="134"/>
      <c r="E17" s="279"/>
    </row>
    <row r="18" spans="2:5" s="148" customFormat="1" ht="12.75">
      <c r="B18" s="24"/>
      <c r="C18" s="24"/>
      <c r="E18" s="279"/>
    </row>
    <row r="19" spans="2:3" s="145" customFormat="1" ht="12.75">
      <c r="B19" s="24"/>
      <c r="C19" s="161"/>
    </row>
    <row r="20" spans="2:3" s="145" customFormat="1" ht="12.75">
      <c r="B20" s="915"/>
      <c r="C20" s="915"/>
    </row>
    <row r="21" spans="1:3" s="145" customFormat="1" ht="12.75">
      <c r="A21" s="23"/>
      <c r="B21" s="24"/>
      <c r="C21" s="162"/>
    </row>
    <row r="22" spans="1:3" s="145" customFormat="1" ht="12.75">
      <c r="A22" s="23"/>
      <c r="B22" s="24"/>
      <c r="C22" s="162"/>
    </row>
    <row r="23" spans="1:3" s="145" customFormat="1" ht="12.75">
      <c r="A23" s="146"/>
      <c r="B23" s="24"/>
      <c r="C23" s="162"/>
    </row>
    <row r="24" spans="1:3" s="145" customFormat="1" ht="12.75">
      <c r="A24" s="146"/>
      <c r="B24" s="146"/>
      <c r="C24" s="146"/>
    </row>
    <row r="25" s="145" customFormat="1" ht="12.75"/>
  </sheetData>
  <sheetProtection/>
  <mergeCells count="3">
    <mergeCell ref="D4:F4"/>
    <mergeCell ref="B14:C14"/>
    <mergeCell ref="B20:C20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U38"/>
  <sheetViews>
    <sheetView zoomScalePageLayoutView="0" workbookViewId="0" topLeftCell="A1">
      <pane ySplit="7" topLeftCell="A8" activePane="bottomLeft" state="frozen"/>
      <selection pane="topLeft" activeCell="O15" sqref="O15"/>
      <selection pane="bottomLeft" activeCell="O33" sqref="O33"/>
    </sheetView>
  </sheetViews>
  <sheetFormatPr defaultColWidth="11.421875" defaultRowHeight="32.25" customHeight="1"/>
  <cols>
    <col min="1" max="1" width="1.421875" style="148" customWidth="1"/>
    <col min="2" max="2" width="4.57421875" style="148" customWidth="1"/>
    <col min="3" max="3" width="28.28125" style="156" customWidth="1"/>
    <col min="4" max="4" width="25.7109375" style="156" customWidth="1"/>
    <col min="5" max="5" width="11.8515625" style="223" customWidth="1"/>
    <col min="6" max="6" width="11.421875" style="148" customWidth="1"/>
    <col min="7" max="7" width="13.7109375" style="148" customWidth="1"/>
    <col min="8" max="8" width="12.140625" style="148" customWidth="1"/>
    <col min="9" max="9" width="12.00390625" style="148" customWidth="1"/>
    <col min="10" max="10" width="12.8515625" style="148" customWidth="1"/>
    <col min="11" max="11" width="12.7109375" style="148" customWidth="1"/>
    <col min="12" max="12" width="13.140625" style="148" customWidth="1"/>
    <col min="13" max="13" width="13.7109375" style="148" customWidth="1"/>
    <col min="14" max="14" width="13.140625" style="148" customWidth="1"/>
    <col min="15" max="15" width="12.28125" style="148" customWidth="1"/>
    <col min="16" max="16" width="12.7109375" style="148" customWidth="1"/>
    <col min="17" max="18" width="11.7109375" style="148" bestFit="1" customWidth="1"/>
    <col min="19" max="19" width="11.57421875" style="148" customWidth="1"/>
    <col min="20" max="20" width="13.00390625" style="148" customWidth="1"/>
    <col min="21" max="21" width="14.00390625" style="148" customWidth="1"/>
    <col min="22" max="16384" width="11.421875" style="148" customWidth="1"/>
  </cols>
  <sheetData>
    <row r="1" s="22" customFormat="1" ht="12.75"/>
    <row r="2" s="22" customFormat="1" ht="12.75"/>
    <row r="3" s="22" customFormat="1" ht="12.75"/>
    <row r="4" spans="5:7" s="15" customFormat="1" ht="12.75" customHeight="1">
      <c r="E4" s="914"/>
      <c r="F4" s="914"/>
      <c r="G4" s="914"/>
    </row>
    <row r="5" spans="2:5" ht="38.25" customHeight="1">
      <c r="B5" s="921" t="s">
        <v>160</v>
      </c>
      <c r="C5" s="921"/>
      <c r="D5" s="921"/>
      <c r="E5" s="921"/>
    </row>
    <row r="6" spans="3:5" s="149" customFormat="1" ht="13.5" thickBot="1">
      <c r="C6" s="150"/>
      <c r="D6" s="151"/>
      <c r="E6" s="224"/>
    </row>
    <row r="7" spans="2:21" s="152" customFormat="1" ht="38.25" customHeight="1" thickBot="1">
      <c r="B7" s="333" t="s">
        <v>10</v>
      </c>
      <c r="C7" s="334" t="s">
        <v>67</v>
      </c>
      <c r="D7" s="332" t="s">
        <v>68</v>
      </c>
      <c r="E7" s="611" t="s">
        <v>121</v>
      </c>
      <c r="F7" s="703" t="s">
        <v>122</v>
      </c>
      <c r="G7" s="479" t="s">
        <v>123</v>
      </c>
      <c r="H7" s="582" t="s">
        <v>124</v>
      </c>
      <c r="I7" s="582" t="s">
        <v>125</v>
      </c>
      <c r="J7" s="684" t="s">
        <v>126</v>
      </c>
      <c r="K7" s="685" t="s">
        <v>127</v>
      </c>
      <c r="L7" s="573" t="s">
        <v>128</v>
      </c>
      <c r="M7" s="576" t="s">
        <v>129</v>
      </c>
      <c r="N7" s="575" t="s">
        <v>130</v>
      </c>
      <c r="O7" s="685" t="s">
        <v>131</v>
      </c>
      <c r="P7" s="573" t="s">
        <v>132</v>
      </c>
      <c r="Q7" s="576" t="s">
        <v>133</v>
      </c>
      <c r="R7" s="575" t="s">
        <v>134</v>
      </c>
      <c r="S7" s="685" t="s">
        <v>135</v>
      </c>
      <c r="T7" s="705" t="s">
        <v>115</v>
      </c>
      <c r="U7" s="392" t="s">
        <v>141</v>
      </c>
    </row>
    <row r="8" spans="2:21" ht="12.75">
      <c r="B8" s="924">
        <v>1</v>
      </c>
      <c r="C8" s="922" t="s">
        <v>86</v>
      </c>
      <c r="D8" s="357" t="s">
        <v>101</v>
      </c>
      <c r="E8" s="396"/>
      <c r="F8" s="396"/>
      <c r="G8" s="396"/>
      <c r="H8" s="392"/>
      <c r="I8" s="396"/>
      <c r="J8" s="396"/>
      <c r="K8" s="396"/>
      <c r="L8" s="516"/>
      <c r="M8" s="396"/>
      <c r="N8" s="396"/>
      <c r="O8" s="396"/>
      <c r="P8" s="516"/>
      <c r="Q8" s="396"/>
      <c r="R8" s="396"/>
      <c r="S8" s="396"/>
      <c r="T8" s="515"/>
      <c r="U8" s="515"/>
    </row>
    <row r="9" spans="2:21" ht="13.5" thickBot="1">
      <c r="B9" s="925"/>
      <c r="C9" s="923"/>
      <c r="D9" s="358" t="s">
        <v>102</v>
      </c>
      <c r="E9" s="397"/>
      <c r="F9" s="397"/>
      <c r="G9" s="397"/>
      <c r="H9" s="393"/>
      <c r="I9" s="397"/>
      <c r="J9" s="397"/>
      <c r="K9" s="397"/>
      <c r="L9" s="518"/>
      <c r="M9" s="397"/>
      <c r="N9" s="397"/>
      <c r="O9" s="397"/>
      <c r="P9" s="518"/>
      <c r="Q9" s="397"/>
      <c r="R9" s="397"/>
      <c r="S9" s="397"/>
      <c r="T9" s="517"/>
      <c r="U9" s="517"/>
    </row>
    <row r="10" spans="2:21" ht="13.5" thickBot="1">
      <c r="B10" s="359"/>
      <c r="C10" s="360" t="s">
        <v>103</v>
      </c>
      <c r="D10" s="361"/>
      <c r="E10" s="394">
        <v>410996</v>
      </c>
      <c r="F10" s="394">
        <v>387434</v>
      </c>
      <c r="G10" s="394">
        <v>437924</v>
      </c>
      <c r="H10" s="394">
        <f>E10+F10+G10</f>
        <v>1236354</v>
      </c>
      <c r="I10" s="394">
        <v>509808.33</v>
      </c>
      <c r="J10" s="394">
        <v>523269.33</v>
      </c>
      <c r="K10" s="394">
        <v>540576.33</v>
      </c>
      <c r="L10" s="519">
        <f>H10+I10+J10+K10</f>
        <v>2810007.99</v>
      </c>
      <c r="M10" s="394">
        <v>498911.33</v>
      </c>
      <c r="N10" s="394">
        <v>536089.33</v>
      </c>
      <c r="O10" s="394">
        <v>525833.33</v>
      </c>
      <c r="P10" s="519">
        <f>M10+N10+O10</f>
        <v>1560833.9899999998</v>
      </c>
      <c r="Q10" s="394">
        <v>525833.33</v>
      </c>
      <c r="R10" s="394">
        <v>562366.33</v>
      </c>
      <c r="S10" s="394">
        <v>228405.36</v>
      </c>
      <c r="T10" s="394">
        <f>Q10+R10+S10</f>
        <v>1316605.02</v>
      </c>
      <c r="U10" s="394">
        <f>L10+P10+T10</f>
        <v>5687447</v>
      </c>
    </row>
    <row r="11" spans="2:21" s="152" customFormat="1" ht="12.75">
      <c r="B11" s="928">
        <v>2</v>
      </c>
      <c r="C11" s="926" t="s">
        <v>93</v>
      </c>
      <c r="D11" s="362" t="s">
        <v>101</v>
      </c>
      <c r="E11" s="392"/>
      <c r="F11" s="392"/>
      <c r="G11" s="392"/>
      <c r="H11" s="390"/>
      <c r="I11" s="392"/>
      <c r="J11" s="392"/>
      <c r="K11" s="392"/>
      <c r="L11" s="521"/>
      <c r="M11" s="392"/>
      <c r="N11" s="392"/>
      <c r="O11" s="392"/>
      <c r="P11" s="521"/>
      <c r="Q11" s="392"/>
      <c r="R11" s="392"/>
      <c r="S11" s="392"/>
      <c r="T11" s="520"/>
      <c r="U11" s="520"/>
    </row>
    <row r="12" spans="2:21" ht="13.5" thickBot="1">
      <c r="B12" s="929"/>
      <c r="C12" s="927"/>
      <c r="D12" s="363" t="s">
        <v>102</v>
      </c>
      <c r="E12" s="391"/>
      <c r="F12" s="391"/>
      <c r="G12" s="391"/>
      <c r="H12" s="391"/>
      <c r="I12" s="391"/>
      <c r="J12" s="391"/>
      <c r="K12" s="391"/>
      <c r="L12" s="518"/>
      <c r="M12" s="391"/>
      <c r="N12" s="391"/>
      <c r="O12" s="391"/>
      <c r="P12" s="518"/>
      <c r="Q12" s="391"/>
      <c r="R12" s="391"/>
      <c r="S12" s="391"/>
      <c r="T12" s="517"/>
      <c r="U12" s="517"/>
    </row>
    <row r="13" spans="2:21" ht="13.5" thickBot="1">
      <c r="B13" s="364"/>
      <c r="C13" s="365" t="s">
        <v>104</v>
      </c>
      <c r="D13" s="361"/>
      <c r="E13" s="394">
        <v>30765</v>
      </c>
      <c r="F13" s="394">
        <v>34131</v>
      </c>
      <c r="G13" s="394">
        <v>39216.46</v>
      </c>
      <c r="H13" s="394">
        <f>E13+F13+G13</f>
        <v>104112.45999999999</v>
      </c>
      <c r="I13" s="394">
        <v>39483.56</v>
      </c>
      <c r="J13" s="394">
        <v>44227.99</v>
      </c>
      <c r="K13" s="394">
        <v>45076.95</v>
      </c>
      <c r="L13" s="519">
        <f>H13+I13+J13+K13</f>
        <v>232900.95999999996</v>
      </c>
      <c r="M13" s="394">
        <v>47640.95</v>
      </c>
      <c r="N13" s="394">
        <v>50637.99</v>
      </c>
      <c r="O13" s="394">
        <v>44868.99</v>
      </c>
      <c r="P13" s="519">
        <f>M13+N13+O13</f>
        <v>143147.93</v>
      </c>
      <c r="Q13" s="394">
        <v>46791.99</v>
      </c>
      <c r="R13" s="394">
        <v>76918.99</v>
      </c>
      <c r="S13" s="394">
        <v>38300.59</v>
      </c>
      <c r="T13" s="394">
        <f>Q13+R13+S13</f>
        <v>162011.57</v>
      </c>
      <c r="U13" s="394">
        <f>L13+P13+T13</f>
        <v>538060.46</v>
      </c>
    </row>
    <row r="14" spans="2:21" ht="12.75">
      <c r="B14" s="928">
        <v>3</v>
      </c>
      <c r="C14" s="930" t="s">
        <v>105</v>
      </c>
      <c r="D14" s="362" t="s">
        <v>101</v>
      </c>
      <c r="E14" s="390"/>
      <c r="F14" s="390"/>
      <c r="G14" s="390"/>
      <c r="H14" s="392"/>
      <c r="I14" s="390"/>
      <c r="J14" s="390"/>
      <c r="K14" s="390"/>
      <c r="L14" s="516"/>
      <c r="M14" s="390"/>
      <c r="N14" s="390"/>
      <c r="O14" s="390"/>
      <c r="P14" s="516"/>
      <c r="Q14" s="390"/>
      <c r="R14" s="390"/>
      <c r="S14" s="390"/>
      <c r="T14" s="515"/>
      <c r="U14" s="515"/>
    </row>
    <row r="15" spans="2:21" ht="12.75">
      <c r="B15" s="933"/>
      <c r="C15" s="931"/>
      <c r="D15" s="366" t="s">
        <v>106</v>
      </c>
      <c r="E15" s="391"/>
      <c r="F15" s="391"/>
      <c r="G15" s="391"/>
      <c r="H15" s="393"/>
      <c r="I15" s="391"/>
      <c r="J15" s="391"/>
      <c r="K15" s="391"/>
      <c r="L15" s="518"/>
      <c r="M15" s="391"/>
      <c r="N15" s="391"/>
      <c r="O15" s="391"/>
      <c r="P15" s="518"/>
      <c r="Q15" s="391"/>
      <c r="R15" s="391"/>
      <c r="S15" s="391"/>
      <c r="T15" s="517"/>
      <c r="U15" s="517"/>
    </row>
    <row r="16" spans="2:21" ht="12.75">
      <c r="B16" s="933"/>
      <c r="C16" s="931"/>
      <c r="D16" s="367" t="s">
        <v>102</v>
      </c>
      <c r="E16" s="391"/>
      <c r="F16" s="391"/>
      <c r="G16" s="391"/>
      <c r="H16" s="393"/>
      <c r="I16" s="391"/>
      <c r="J16" s="391"/>
      <c r="K16" s="391"/>
      <c r="L16" s="518"/>
      <c r="M16" s="391"/>
      <c r="N16" s="391"/>
      <c r="O16" s="391"/>
      <c r="P16" s="518"/>
      <c r="Q16" s="391"/>
      <c r="R16" s="391"/>
      <c r="S16" s="391"/>
      <c r="T16" s="517"/>
      <c r="U16" s="517"/>
    </row>
    <row r="17" spans="2:21" ht="23.25" thickBot="1">
      <c r="B17" s="929"/>
      <c r="C17" s="932"/>
      <c r="D17" s="368" t="s">
        <v>107</v>
      </c>
      <c r="E17" s="391"/>
      <c r="F17" s="391"/>
      <c r="G17" s="391"/>
      <c r="H17" s="393"/>
      <c r="I17" s="391"/>
      <c r="J17" s="391"/>
      <c r="K17" s="391"/>
      <c r="L17" s="518"/>
      <c r="M17" s="391"/>
      <c r="N17" s="391"/>
      <c r="O17" s="391"/>
      <c r="P17" s="518"/>
      <c r="Q17" s="391"/>
      <c r="R17" s="391"/>
      <c r="S17" s="391"/>
      <c r="T17" s="517"/>
      <c r="U17" s="517"/>
    </row>
    <row r="18" spans="2:21" ht="13.5" thickBot="1">
      <c r="B18" s="369"/>
      <c r="C18" s="370" t="s">
        <v>108</v>
      </c>
      <c r="D18" s="371"/>
      <c r="E18" s="394">
        <v>1048160</v>
      </c>
      <c r="F18" s="394">
        <v>939359</v>
      </c>
      <c r="G18" s="394">
        <v>1069667</v>
      </c>
      <c r="H18" s="394">
        <f>E18+F18+G18</f>
        <v>3057186</v>
      </c>
      <c r="I18" s="394">
        <v>1141729.33</v>
      </c>
      <c r="J18" s="394">
        <v>1180530.33</v>
      </c>
      <c r="K18" s="394">
        <v>1190220.33</v>
      </c>
      <c r="L18" s="519">
        <f>H18+I18+J18+K18</f>
        <v>6569665.99</v>
      </c>
      <c r="M18" s="394">
        <v>1231503.33</v>
      </c>
      <c r="N18" s="394">
        <v>1315201.33</v>
      </c>
      <c r="O18" s="394">
        <v>1234592.33</v>
      </c>
      <c r="P18" s="519">
        <f>M18+N18+O18</f>
        <v>3781296.99</v>
      </c>
      <c r="Q18" s="394">
        <v>1264521.33</v>
      </c>
      <c r="R18" s="394">
        <v>1798728.33</v>
      </c>
      <c r="S18" s="394">
        <v>584899.36</v>
      </c>
      <c r="T18" s="394">
        <f>Q18+R18+S18</f>
        <v>3648149.02</v>
      </c>
      <c r="U18" s="394">
        <f>L18+P18+T18</f>
        <v>13999112</v>
      </c>
    </row>
    <row r="19" spans="2:21" s="152" customFormat="1" ht="12.75">
      <c r="B19" s="928">
        <v>4</v>
      </c>
      <c r="C19" s="930" t="s">
        <v>109</v>
      </c>
      <c r="D19" s="362" t="s">
        <v>101</v>
      </c>
      <c r="E19" s="392"/>
      <c r="F19" s="392"/>
      <c r="G19" s="392"/>
      <c r="H19" s="392"/>
      <c r="I19" s="392"/>
      <c r="J19" s="392"/>
      <c r="K19" s="392"/>
      <c r="L19" s="521"/>
      <c r="M19" s="392"/>
      <c r="N19" s="392"/>
      <c r="O19" s="392"/>
      <c r="P19" s="521"/>
      <c r="Q19" s="392"/>
      <c r="R19" s="392"/>
      <c r="S19" s="392"/>
      <c r="T19" s="520"/>
      <c r="U19" s="520"/>
    </row>
    <row r="20" spans="2:21" ht="12.75">
      <c r="B20" s="933"/>
      <c r="C20" s="931"/>
      <c r="D20" s="366" t="s">
        <v>106</v>
      </c>
      <c r="E20" s="391"/>
      <c r="F20" s="391"/>
      <c r="G20" s="391"/>
      <c r="H20" s="393"/>
      <c r="I20" s="391"/>
      <c r="J20" s="391"/>
      <c r="K20" s="391"/>
      <c r="L20" s="518"/>
      <c r="M20" s="391"/>
      <c r="N20" s="391"/>
      <c r="O20" s="391"/>
      <c r="P20" s="518"/>
      <c r="Q20" s="391"/>
      <c r="R20" s="391"/>
      <c r="S20" s="391"/>
      <c r="T20" s="517"/>
      <c r="U20" s="517"/>
    </row>
    <row r="21" spans="2:21" ht="12.75">
      <c r="B21" s="933"/>
      <c r="C21" s="931"/>
      <c r="D21" s="367" t="s">
        <v>102</v>
      </c>
      <c r="E21" s="391"/>
      <c r="F21" s="391"/>
      <c r="G21" s="391"/>
      <c r="H21" s="393"/>
      <c r="I21" s="391"/>
      <c r="J21" s="391"/>
      <c r="K21" s="391"/>
      <c r="L21" s="518"/>
      <c r="M21" s="391"/>
      <c r="N21" s="391"/>
      <c r="O21" s="391"/>
      <c r="P21" s="518"/>
      <c r="Q21" s="391"/>
      <c r="R21" s="391"/>
      <c r="S21" s="391"/>
      <c r="T21" s="517"/>
      <c r="U21" s="517"/>
    </row>
    <row r="22" spans="2:21" s="152" customFormat="1" ht="23.25" thickBot="1">
      <c r="B22" s="929"/>
      <c r="C22" s="932"/>
      <c r="D22" s="368" t="s">
        <v>107</v>
      </c>
      <c r="E22" s="393"/>
      <c r="F22" s="393"/>
      <c r="G22" s="393"/>
      <c r="H22" s="393"/>
      <c r="I22" s="393"/>
      <c r="J22" s="393"/>
      <c r="K22" s="393"/>
      <c r="L22" s="523"/>
      <c r="M22" s="393"/>
      <c r="N22" s="393"/>
      <c r="O22" s="393"/>
      <c r="P22" s="523"/>
      <c r="Q22" s="393"/>
      <c r="R22" s="393"/>
      <c r="S22" s="393"/>
      <c r="T22" s="522"/>
      <c r="U22" s="522"/>
    </row>
    <row r="23" spans="2:21" ht="27.75" customHeight="1" thickBot="1">
      <c r="B23" s="372"/>
      <c r="C23" s="373" t="s">
        <v>110</v>
      </c>
      <c r="D23" s="374"/>
      <c r="E23" s="394">
        <v>895818</v>
      </c>
      <c r="F23" s="394">
        <v>801192</v>
      </c>
      <c r="G23" s="394">
        <v>887889</v>
      </c>
      <c r="H23" s="394">
        <f>E23+F23+G23</f>
        <v>2584899</v>
      </c>
      <c r="I23" s="394">
        <v>989217</v>
      </c>
      <c r="J23" s="394">
        <v>984164</v>
      </c>
      <c r="K23" s="394">
        <v>969155</v>
      </c>
      <c r="L23" s="519">
        <f>H23+I23+J23+K23</f>
        <v>5527435</v>
      </c>
      <c r="M23" s="394">
        <v>940651</v>
      </c>
      <c r="N23" s="394">
        <v>972524</v>
      </c>
      <c r="O23" s="394">
        <v>873026</v>
      </c>
      <c r="P23" s="519">
        <f>M23+N23+O23</f>
        <v>2786201</v>
      </c>
      <c r="Q23" s="394">
        <v>876108</v>
      </c>
      <c r="R23" s="394">
        <v>1982031.54</v>
      </c>
      <c r="S23" s="394">
        <v>458532</v>
      </c>
      <c r="T23" s="394">
        <f>Q23+R23+S23</f>
        <v>3316671.54</v>
      </c>
      <c r="U23" s="394">
        <f>L23+P23+T23</f>
        <v>11630307.54</v>
      </c>
    </row>
    <row r="24" spans="2:21" ht="35.25" customHeight="1">
      <c r="B24" s="928">
        <v>5</v>
      </c>
      <c r="C24" s="930" t="s">
        <v>111</v>
      </c>
      <c r="D24" s="362" t="s">
        <v>101</v>
      </c>
      <c r="E24" s="390"/>
      <c r="F24" s="390"/>
      <c r="G24" s="390"/>
      <c r="H24" s="392"/>
      <c r="I24" s="390"/>
      <c r="J24" s="390"/>
      <c r="K24" s="390"/>
      <c r="L24" s="516"/>
      <c r="M24" s="390"/>
      <c r="N24" s="390"/>
      <c r="O24" s="390"/>
      <c r="P24" s="516"/>
      <c r="Q24" s="390"/>
      <c r="R24" s="390"/>
      <c r="S24" s="390"/>
      <c r="T24" s="515"/>
      <c r="U24" s="515"/>
    </row>
    <row r="25" spans="2:21" ht="21" customHeight="1">
      <c r="B25" s="933"/>
      <c r="C25" s="931"/>
      <c r="D25" s="366" t="s">
        <v>106</v>
      </c>
      <c r="E25" s="391"/>
      <c r="F25" s="391"/>
      <c r="G25" s="391"/>
      <c r="H25" s="393"/>
      <c r="I25" s="391"/>
      <c r="J25" s="391"/>
      <c r="K25" s="391"/>
      <c r="L25" s="518"/>
      <c r="M25" s="391"/>
      <c r="N25" s="391"/>
      <c r="O25" s="391"/>
      <c r="P25" s="518"/>
      <c r="Q25" s="391"/>
      <c r="R25" s="391"/>
      <c r="S25" s="391"/>
      <c r="T25" s="517"/>
      <c r="U25" s="517"/>
    </row>
    <row r="26" spans="2:21" ht="13.5" thickBot="1">
      <c r="B26" s="929"/>
      <c r="C26" s="932"/>
      <c r="D26" s="367" t="s">
        <v>102</v>
      </c>
      <c r="E26" s="391"/>
      <c r="F26" s="391"/>
      <c r="G26" s="391"/>
      <c r="H26" s="393"/>
      <c r="I26" s="391"/>
      <c r="J26" s="391"/>
      <c r="K26" s="391"/>
      <c r="L26" s="518"/>
      <c r="M26" s="391"/>
      <c r="N26" s="391"/>
      <c r="O26" s="391"/>
      <c r="P26" s="518"/>
      <c r="Q26" s="391"/>
      <c r="R26" s="391"/>
      <c r="S26" s="391"/>
      <c r="T26" s="517"/>
      <c r="U26" s="517"/>
    </row>
    <row r="27" spans="2:21" ht="13.5" thickBot="1">
      <c r="B27" s="375"/>
      <c r="C27" s="376" t="s">
        <v>112</v>
      </c>
      <c r="D27" s="377"/>
      <c r="E27" s="394">
        <v>606298</v>
      </c>
      <c r="F27" s="394">
        <v>566167</v>
      </c>
      <c r="G27" s="394">
        <v>634687</v>
      </c>
      <c r="H27" s="394">
        <f>E27+F27+G27</f>
        <v>1807152</v>
      </c>
      <c r="I27" s="394">
        <v>725409.66</v>
      </c>
      <c r="J27" s="394">
        <v>750749.66</v>
      </c>
      <c r="K27" s="394">
        <v>762587.66</v>
      </c>
      <c r="L27" s="519">
        <f>H27+I27+J27+K27</f>
        <v>4045898.9800000004</v>
      </c>
      <c r="M27" s="394">
        <v>757350.66</v>
      </c>
      <c r="N27" s="394">
        <v>792830.66</v>
      </c>
      <c r="O27" s="394">
        <v>767606.66</v>
      </c>
      <c r="P27" s="519">
        <f>M27+N27+O27</f>
        <v>2317787.98</v>
      </c>
      <c r="Q27" s="394">
        <v>755611.66</v>
      </c>
      <c r="R27" s="394">
        <v>794491.02</v>
      </c>
      <c r="S27" s="394">
        <v>369379.36</v>
      </c>
      <c r="T27" s="394">
        <f>Q27+R27+S27</f>
        <v>1919482.04</v>
      </c>
      <c r="U27" s="394">
        <f>L27+P27+T27</f>
        <v>8283169.000000001</v>
      </c>
    </row>
    <row r="28" spans="3:21" ht="32.25" customHeight="1" thickBot="1">
      <c r="C28" s="79"/>
      <c r="D28" s="80" t="s">
        <v>5</v>
      </c>
      <c r="E28" s="270">
        <f aca="true" t="shared" si="0" ref="E28:U28">E10+E13+E18+E23+E27</f>
        <v>2992037</v>
      </c>
      <c r="F28" s="270">
        <f t="shared" si="0"/>
        <v>2728283</v>
      </c>
      <c r="G28" s="270">
        <f t="shared" si="0"/>
        <v>3069383.46</v>
      </c>
      <c r="H28" s="395">
        <f t="shared" si="0"/>
        <v>8789703.46</v>
      </c>
      <c r="I28" s="395">
        <f t="shared" si="0"/>
        <v>3405647.8800000004</v>
      </c>
      <c r="J28" s="395">
        <f t="shared" si="0"/>
        <v>3482941.3100000005</v>
      </c>
      <c r="K28" s="395">
        <f t="shared" si="0"/>
        <v>3507616.27</v>
      </c>
      <c r="L28" s="395">
        <f t="shared" si="0"/>
        <v>19185908.92</v>
      </c>
      <c r="M28" s="395">
        <f t="shared" si="0"/>
        <v>3476057.2700000005</v>
      </c>
      <c r="N28" s="395">
        <f t="shared" si="0"/>
        <v>3667283.31</v>
      </c>
      <c r="O28" s="395">
        <f t="shared" si="0"/>
        <v>3445927.31</v>
      </c>
      <c r="P28" s="395">
        <f t="shared" si="0"/>
        <v>10589267.89</v>
      </c>
      <c r="Q28" s="395">
        <f t="shared" si="0"/>
        <v>3468866.31</v>
      </c>
      <c r="R28" s="395">
        <f t="shared" si="0"/>
        <v>5214536.209999999</v>
      </c>
      <c r="S28" s="395">
        <f t="shared" si="0"/>
        <v>1679516.67</v>
      </c>
      <c r="T28" s="395">
        <f t="shared" si="0"/>
        <v>10362919.190000001</v>
      </c>
      <c r="U28" s="395">
        <f t="shared" si="0"/>
        <v>40138096</v>
      </c>
    </row>
    <row r="29" spans="3:5" s="19" customFormat="1" ht="12.75" customHeight="1">
      <c r="C29" s="153"/>
      <c r="E29" s="329"/>
    </row>
    <row r="30" spans="2:5" s="19" customFormat="1" ht="12.75" customHeight="1">
      <c r="B30" s="919" t="s">
        <v>49</v>
      </c>
      <c r="C30" s="919"/>
      <c r="D30" s="145"/>
      <c r="E30" s="226"/>
    </row>
    <row r="31" spans="2:5" s="19" customFormat="1" ht="12.75">
      <c r="B31" s="920" t="s">
        <v>50</v>
      </c>
      <c r="C31" s="920"/>
      <c r="D31" s="145"/>
      <c r="E31" s="226"/>
    </row>
    <row r="32" spans="2:5" s="31" customFormat="1" ht="15.75" customHeight="1">
      <c r="B32" s="918" t="s">
        <v>55</v>
      </c>
      <c r="C32" s="918"/>
      <c r="D32" s="145"/>
      <c r="E32" s="226"/>
    </row>
    <row r="33" spans="3:5" s="19" customFormat="1" ht="32.25" customHeight="1">
      <c r="C33" s="153"/>
      <c r="D33" s="153"/>
      <c r="E33" s="225"/>
    </row>
    <row r="34" spans="2:4" ht="32.25" customHeight="1">
      <c r="B34" s="24"/>
      <c r="C34" s="24"/>
      <c r="D34" s="145"/>
    </row>
    <row r="35" spans="2:4" ht="32.25" customHeight="1">
      <c r="B35" s="24"/>
      <c r="C35" s="24"/>
      <c r="D35" s="145"/>
    </row>
    <row r="36" spans="2:5" ht="32.25" customHeight="1">
      <c r="B36" s="54"/>
      <c r="C36" s="23"/>
      <c r="D36" s="23"/>
      <c r="E36" s="126"/>
    </row>
    <row r="37" spans="2:5" ht="32.25" customHeight="1">
      <c r="B37" s="36"/>
      <c r="C37" s="58"/>
      <c r="D37" s="15"/>
      <c r="E37" s="154"/>
    </row>
    <row r="38" spans="2:5" ht="32.25" customHeight="1">
      <c r="B38" s="60"/>
      <c r="C38" s="60"/>
      <c r="D38" s="50"/>
      <c r="E38" s="155"/>
    </row>
  </sheetData>
  <sheetProtection/>
  <mergeCells count="15">
    <mergeCell ref="B14:B17"/>
    <mergeCell ref="C19:C22"/>
    <mergeCell ref="B19:B22"/>
    <mergeCell ref="C24:C26"/>
    <mergeCell ref="B24:B26"/>
    <mergeCell ref="E4:G4"/>
    <mergeCell ref="B32:C32"/>
    <mergeCell ref="B30:C30"/>
    <mergeCell ref="B31:C31"/>
    <mergeCell ref="B5:E5"/>
    <mergeCell ref="C8:C9"/>
    <mergeCell ref="B8:B9"/>
    <mergeCell ref="C11:C12"/>
    <mergeCell ref="B11:B12"/>
    <mergeCell ref="C14:C17"/>
  </mergeCells>
  <printOptions/>
  <pageMargins left="0.16" right="0.16" top="0.16" bottom="0.16" header="0.16" footer="0.1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5.00390625" style="0" customWidth="1"/>
    <col min="2" max="2" width="43.421875" style="0" customWidth="1"/>
    <col min="3" max="3" width="14.7109375" style="0" customWidth="1"/>
    <col min="4" max="4" width="16.140625" style="0" customWidth="1"/>
    <col min="5" max="5" width="12.7109375" style="0" customWidth="1"/>
    <col min="6" max="6" width="12.421875" style="0" customWidth="1"/>
    <col min="7" max="7" width="11.8515625" style="0" customWidth="1"/>
    <col min="10" max="10" width="11.28125" style="0" customWidth="1"/>
    <col min="13" max="13" width="10.140625" style="0" customWidth="1"/>
    <col min="14" max="14" width="10.57421875" style="0" customWidth="1"/>
    <col min="15" max="15" width="10.140625" style="0" bestFit="1" customWidth="1"/>
    <col min="16" max="16" width="10.140625" style="0" customWidth="1"/>
    <col min="17" max="18" width="11.8515625" style="0" customWidth="1"/>
    <col min="19" max="19" width="10.140625" style="0" bestFit="1" customWidth="1"/>
  </cols>
  <sheetData>
    <row r="1" spans="1:5" ht="12.75">
      <c r="A1" s="10"/>
      <c r="B1" s="30" t="s">
        <v>146</v>
      </c>
      <c r="C1" s="41"/>
      <c r="D1" s="41"/>
      <c r="E1" s="41"/>
    </row>
    <row r="2" spans="1:5" ht="12.75">
      <c r="A2" s="10"/>
      <c r="B2" s="41"/>
      <c r="C2" s="41"/>
      <c r="D2" s="41"/>
      <c r="E2" s="41"/>
    </row>
    <row r="3" spans="1:5" ht="12.75">
      <c r="A3" s="42"/>
      <c r="B3" s="10"/>
      <c r="C3" s="41"/>
      <c r="D3" s="41"/>
      <c r="E3" s="41"/>
    </row>
    <row r="4" spans="1:8" ht="13.5" thickBot="1">
      <c r="A4" s="43"/>
      <c r="B4" s="44"/>
      <c r="C4" s="74"/>
      <c r="D4" s="45"/>
      <c r="E4" s="45"/>
      <c r="G4" s="74"/>
      <c r="H4" s="74" t="s">
        <v>85</v>
      </c>
    </row>
    <row r="5" spans="1:20" ht="45.75" customHeight="1" thickBot="1">
      <c r="A5" s="249" t="s">
        <v>11</v>
      </c>
      <c r="B5" s="742" t="s">
        <v>1</v>
      </c>
      <c r="C5" s="686" t="s">
        <v>121</v>
      </c>
      <c r="D5" s="283" t="s">
        <v>122</v>
      </c>
      <c r="E5" s="579" t="s">
        <v>123</v>
      </c>
      <c r="F5" s="580" t="s">
        <v>124</v>
      </c>
      <c r="G5" s="581" t="s">
        <v>125</v>
      </c>
      <c r="H5" s="572" t="s">
        <v>126</v>
      </c>
      <c r="I5" s="582" t="s">
        <v>127</v>
      </c>
      <c r="J5" s="583" t="s">
        <v>128</v>
      </c>
      <c r="K5" s="582" t="s">
        <v>129</v>
      </c>
      <c r="L5" s="584" t="s">
        <v>130</v>
      </c>
      <c r="M5" s="582" t="s">
        <v>131</v>
      </c>
      <c r="N5" s="582" t="s">
        <v>132</v>
      </c>
      <c r="O5" s="585" t="s">
        <v>133</v>
      </c>
      <c r="P5" s="584" t="s">
        <v>134</v>
      </c>
      <c r="Q5" s="582" t="s">
        <v>135</v>
      </c>
      <c r="R5" s="389" t="s">
        <v>115</v>
      </c>
      <c r="S5" s="389" t="s">
        <v>141</v>
      </c>
      <c r="T5" s="149"/>
    </row>
    <row r="6" spans="1:19" ht="26.25" thickBot="1">
      <c r="A6" s="745">
        <v>1</v>
      </c>
      <c r="B6" s="746" t="s">
        <v>86</v>
      </c>
      <c r="C6" s="743">
        <v>24000</v>
      </c>
      <c r="D6" s="743">
        <v>24000</v>
      </c>
      <c r="E6" s="744">
        <v>105000</v>
      </c>
      <c r="F6" s="533">
        <f>C6+D6+E6</f>
        <v>153000</v>
      </c>
      <c r="G6" s="533">
        <v>51000</v>
      </c>
      <c r="H6" s="533">
        <v>32490</v>
      </c>
      <c r="I6" s="482">
        <v>0</v>
      </c>
      <c r="J6" s="747">
        <f>F6+G6+H6+I6</f>
        <v>236490</v>
      </c>
      <c r="K6" s="747">
        <v>0</v>
      </c>
      <c r="L6" s="747">
        <v>0</v>
      </c>
      <c r="M6" s="747">
        <v>0</v>
      </c>
      <c r="N6" s="747">
        <f>K87</f>
        <v>0</v>
      </c>
      <c r="O6" s="748">
        <v>0</v>
      </c>
      <c r="P6" s="749">
        <v>0</v>
      </c>
      <c r="Q6" s="749">
        <v>0</v>
      </c>
      <c r="R6" s="749">
        <f>O6+P6+Q6</f>
        <v>0</v>
      </c>
      <c r="S6" s="732">
        <f>J6+N6+R6</f>
        <v>236490</v>
      </c>
    </row>
    <row r="7" spans="1:19" ht="13.5" thickBot="1">
      <c r="A7" s="103"/>
      <c r="B7" s="283" t="s">
        <v>5</v>
      </c>
      <c r="C7" s="473">
        <f aca="true" t="shared" si="0" ref="C7:H7">SUM(C6:C6)</f>
        <v>24000</v>
      </c>
      <c r="D7" s="421">
        <f t="shared" si="0"/>
        <v>24000</v>
      </c>
      <c r="E7" s="474">
        <f t="shared" si="0"/>
        <v>105000</v>
      </c>
      <c r="F7" s="473">
        <f t="shared" si="0"/>
        <v>153000</v>
      </c>
      <c r="G7" s="751">
        <f t="shared" si="0"/>
        <v>51000</v>
      </c>
      <c r="H7" s="475">
        <f t="shared" si="0"/>
        <v>32490</v>
      </c>
      <c r="I7" s="750">
        <v>0</v>
      </c>
      <c r="J7" s="531">
        <f>F7+G7+H7+I7</f>
        <v>236490</v>
      </c>
      <c r="K7" s="531">
        <v>0</v>
      </c>
      <c r="L7" s="531">
        <v>0</v>
      </c>
      <c r="M7" s="531">
        <v>0</v>
      </c>
      <c r="N7" s="531">
        <f>K88</f>
        <v>0</v>
      </c>
      <c r="O7" s="564">
        <f>SUM(O6:O6)</f>
        <v>0</v>
      </c>
      <c r="P7" s="564">
        <f>SUM(P6:P6)</f>
        <v>0</v>
      </c>
      <c r="Q7" s="564">
        <f>SUM(Q6:Q6)</f>
        <v>0</v>
      </c>
      <c r="R7" s="564">
        <f>SUM(R6:R6)</f>
        <v>0</v>
      </c>
      <c r="S7" s="473">
        <f>SUM(S6:S6)</f>
        <v>236490</v>
      </c>
    </row>
  </sheetData>
  <sheetProtection/>
  <printOptions/>
  <pageMargins left="0.75" right="0.75" top="1" bottom="1" header="0.5" footer="0.5"/>
  <pageSetup horizontalDpi="600" verticalDpi="600" orientation="landscape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8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1.57421875" style="0" customWidth="1"/>
    <col min="2" max="2" width="5.28125" style="0" customWidth="1"/>
    <col min="3" max="3" width="23.421875" style="0" customWidth="1"/>
    <col min="4" max="4" width="35.57421875" style="0" customWidth="1"/>
    <col min="5" max="5" width="14.28125" style="0" customWidth="1"/>
    <col min="6" max="6" width="13.57421875" style="0" customWidth="1"/>
    <col min="7" max="7" width="12.421875" style="0" customWidth="1"/>
    <col min="8" max="8" width="12.7109375" style="0" customWidth="1"/>
    <col min="9" max="9" width="12.421875" style="0" customWidth="1"/>
    <col min="10" max="10" width="12.140625" style="0" customWidth="1"/>
    <col min="12" max="12" width="11.140625" style="0" customWidth="1"/>
    <col min="13" max="14" width="10.140625" style="0" bestFit="1" customWidth="1"/>
    <col min="15" max="15" width="10.140625" style="0" customWidth="1"/>
    <col min="16" max="16" width="10.00390625" style="0" customWidth="1"/>
    <col min="19" max="19" width="10.28125" style="0" customWidth="1"/>
    <col min="20" max="20" width="11.00390625" style="0" customWidth="1"/>
    <col min="21" max="21" width="13.421875" style="0" customWidth="1"/>
  </cols>
  <sheetData>
    <row r="1" spans="3:4" s="36" customFormat="1" ht="12.75">
      <c r="C1" s="65"/>
      <c r="D1" s="65"/>
    </row>
    <row r="2" spans="3:4" s="15" customFormat="1" ht="12.75">
      <c r="C2" s="76"/>
      <c r="D2" s="106" t="s">
        <v>147</v>
      </c>
    </row>
    <row r="3" spans="3:4" s="15" customFormat="1" ht="12.75">
      <c r="C3" s="76"/>
      <c r="D3" s="106"/>
    </row>
    <row r="4" spans="5:10" ht="13.5" thickBot="1">
      <c r="E4" s="281"/>
      <c r="I4" s="281"/>
      <c r="J4" s="281" t="s">
        <v>85</v>
      </c>
    </row>
    <row r="5" spans="2:21" s="66" customFormat="1" ht="36" customHeight="1" thickBot="1">
      <c r="B5" s="206" t="s">
        <v>11</v>
      </c>
      <c r="C5" s="214" t="s">
        <v>79</v>
      </c>
      <c r="D5" s="244" t="s">
        <v>9</v>
      </c>
      <c r="E5" s="283" t="s">
        <v>121</v>
      </c>
      <c r="F5" s="283" t="s">
        <v>122</v>
      </c>
      <c r="G5" s="579" t="s">
        <v>123</v>
      </c>
      <c r="H5" s="580" t="s">
        <v>124</v>
      </c>
      <c r="I5" s="581" t="s">
        <v>125</v>
      </c>
      <c r="J5" s="572" t="s">
        <v>126</v>
      </c>
      <c r="K5" s="582" t="s">
        <v>127</v>
      </c>
      <c r="L5" s="583" t="s">
        <v>128</v>
      </c>
      <c r="M5" s="582" t="s">
        <v>129</v>
      </c>
      <c r="N5" s="584" t="s">
        <v>130</v>
      </c>
      <c r="O5" s="582" t="s">
        <v>131</v>
      </c>
      <c r="P5" s="582" t="s">
        <v>132</v>
      </c>
      <c r="Q5" s="585" t="s">
        <v>133</v>
      </c>
      <c r="R5" s="584" t="s">
        <v>134</v>
      </c>
      <c r="S5" s="582" t="s">
        <v>135</v>
      </c>
      <c r="T5" s="389" t="s">
        <v>115</v>
      </c>
      <c r="U5" s="389" t="s">
        <v>141</v>
      </c>
    </row>
    <row r="6" spans="2:21" s="67" customFormat="1" ht="26.25" thickBot="1">
      <c r="B6" s="803">
        <v>1</v>
      </c>
      <c r="C6" s="800" t="s">
        <v>87</v>
      </c>
      <c r="D6" s="577" t="s">
        <v>86</v>
      </c>
      <c r="E6" s="324">
        <v>8000</v>
      </c>
      <c r="F6" s="379">
        <v>8000</v>
      </c>
      <c r="G6" s="379">
        <v>20000</v>
      </c>
      <c r="H6" s="468">
        <f>E6+F6+G6</f>
        <v>36000</v>
      </c>
      <c r="I6" s="379">
        <v>15000</v>
      </c>
      <c r="J6" s="379">
        <v>100000</v>
      </c>
      <c r="K6" s="379">
        <v>0</v>
      </c>
      <c r="L6" s="578">
        <f>H6+I6+J6+K6</f>
        <v>151000</v>
      </c>
      <c r="M6" s="379">
        <v>206900</v>
      </c>
      <c r="N6" s="379">
        <v>202900</v>
      </c>
      <c r="O6" s="379">
        <v>0</v>
      </c>
      <c r="P6" s="578">
        <f>M6+N6+O6</f>
        <v>409800</v>
      </c>
      <c r="Q6" s="379">
        <v>0</v>
      </c>
      <c r="R6" s="379">
        <v>0</v>
      </c>
      <c r="S6" s="379">
        <v>0</v>
      </c>
      <c r="T6" s="481">
        <f>Q6+R6+S6</f>
        <v>0</v>
      </c>
      <c r="U6" s="752">
        <f>L6+P6+T6</f>
        <v>560800</v>
      </c>
    </row>
    <row r="7" spans="2:21" s="67" customFormat="1" ht="26.25" thickBot="1">
      <c r="B7" s="804"/>
      <c r="C7" s="801"/>
      <c r="D7" s="282" t="s">
        <v>90</v>
      </c>
      <c r="E7" s="324">
        <v>20000</v>
      </c>
      <c r="F7" s="379">
        <v>20000</v>
      </c>
      <c r="G7" s="379">
        <v>45000</v>
      </c>
      <c r="H7" s="471">
        <f>E7+F7+G7</f>
        <v>85000</v>
      </c>
      <c r="I7" s="379">
        <v>26000</v>
      </c>
      <c r="J7" s="379">
        <v>100000</v>
      </c>
      <c r="K7" s="379">
        <v>0</v>
      </c>
      <c r="L7" s="528">
        <f>H7+I7+J7+K7</f>
        <v>211000</v>
      </c>
      <c r="M7" s="379">
        <v>57430</v>
      </c>
      <c r="N7" s="379">
        <v>0</v>
      </c>
      <c r="O7" s="379">
        <v>0</v>
      </c>
      <c r="P7" s="578">
        <f>M7+N7+O7</f>
        <v>57430</v>
      </c>
      <c r="Q7" s="379">
        <v>0</v>
      </c>
      <c r="R7" s="379">
        <v>0</v>
      </c>
      <c r="S7" s="379">
        <v>80000</v>
      </c>
      <c r="T7" s="481">
        <f>Q7+R7+S7</f>
        <v>80000</v>
      </c>
      <c r="U7" s="388">
        <f>L7+P7+T7</f>
        <v>348430</v>
      </c>
    </row>
    <row r="8" spans="2:21" s="66" customFormat="1" ht="13.5" thickBot="1">
      <c r="B8" s="805"/>
      <c r="C8" s="802"/>
      <c r="D8" s="245" t="s">
        <v>5</v>
      </c>
      <c r="E8" s="325">
        <f aca="true" t="shared" si="0" ref="E8:U8">E6+E7</f>
        <v>28000</v>
      </c>
      <c r="F8" s="380">
        <f t="shared" si="0"/>
        <v>28000</v>
      </c>
      <c r="G8" s="380">
        <f t="shared" si="0"/>
        <v>65000</v>
      </c>
      <c r="H8" s="467">
        <f t="shared" si="0"/>
        <v>121000</v>
      </c>
      <c r="I8" s="380">
        <f t="shared" si="0"/>
        <v>41000</v>
      </c>
      <c r="J8" s="380">
        <f t="shared" si="0"/>
        <v>200000</v>
      </c>
      <c r="K8" s="380">
        <f t="shared" si="0"/>
        <v>0</v>
      </c>
      <c r="L8" s="386">
        <f t="shared" si="0"/>
        <v>362000</v>
      </c>
      <c r="M8" s="380">
        <f t="shared" si="0"/>
        <v>264330</v>
      </c>
      <c r="N8" s="380">
        <f t="shared" si="0"/>
        <v>202900</v>
      </c>
      <c r="O8" s="380">
        <f t="shared" si="0"/>
        <v>0</v>
      </c>
      <c r="P8" s="386">
        <f t="shared" si="0"/>
        <v>467230</v>
      </c>
      <c r="Q8" s="380">
        <f t="shared" si="0"/>
        <v>0</v>
      </c>
      <c r="R8" s="380">
        <f t="shared" si="0"/>
        <v>0</v>
      </c>
      <c r="S8" s="380">
        <f t="shared" si="0"/>
        <v>80000</v>
      </c>
      <c r="T8" s="467">
        <f t="shared" si="0"/>
        <v>80000</v>
      </c>
      <c r="U8" s="386">
        <f t="shared" si="0"/>
        <v>909230</v>
      </c>
    </row>
    <row r="9" spans="2:21" s="66" customFormat="1" ht="26.25" thickBot="1">
      <c r="B9" s="811">
        <v>2</v>
      </c>
      <c r="C9" s="810" t="s">
        <v>139</v>
      </c>
      <c r="D9" s="37" t="s">
        <v>86</v>
      </c>
      <c r="E9" s="725">
        <v>6000</v>
      </c>
      <c r="F9" s="726">
        <v>6000</v>
      </c>
      <c r="G9" s="726">
        <v>0</v>
      </c>
      <c r="H9" s="471">
        <f>E9+F9+G9</f>
        <v>12000</v>
      </c>
      <c r="I9" s="726">
        <v>0</v>
      </c>
      <c r="J9" s="726">
        <v>0</v>
      </c>
      <c r="K9" s="726">
        <v>0</v>
      </c>
      <c r="L9" s="528">
        <f>H9+I9+J9+K9</f>
        <v>12000</v>
      </c>
      <c r="M9" s="726">
        <v>0</v>
      </c>
      <c r="N9" s="726">
        <v>0</v>
      </c>
      <c r="O9" s="726">
        <v>0</v>
      </c>
      <c r="P9" s="578">
        <f>M9+N9+O9</f>
        <v>0</v>
      </c>
      <c r="Q9" s="726">
        <v>0</v>
      </c>
      <c r="R9" s="726">
        <v>0</v>
      </c>
      <c r="S9" s="726">
        <v>30000</v>
      </c>
      <c r="T9" s="481">
        <f aca="true" t="shared" si="1" ref="T9:T18">Q9+R9+S9</f>
        <v>30000</v>
      </c>
      <c r="U9" s="388">
        <f>L9+P9+T9</f>
        <v>42000</v>
      </c>
    </row>
    <row r="10" spans="2:21" s="66" customFormat="1" ht="13.5" thickBot="1">
      <c r="B10" s="805"/>
      <c r="C10" s="802"/>
      <c r="D10" s="724" t="s">
        <v>5</v>
      </c>
      <c r="E10" s="327">
        <f aca="true" t="shared" si="2" ref="E10:K10">E9</f>
        <v>6000</v>
      </c>
      <c r="F10" s="381">
        <f t="shared" si="2"/>
        <v>6000</v>
      </c>
      <c r="G10" s="381">
        <f t="shared" si="2"/>
        <v>0</v>
      </c>
      <c r="H10" s="469">
        <f t="shared" si="2"/>
        <v>12000</v>
      </c>
      <c r="I10" s="381">
        <f t="shared" si="2"/>
        <v>0</v>
      </c>
      <c r="J10" s="381">
        <f t="shared" si="2"/>
        <v>0</v>
      </c>
      <c r="K10" s="381">
        <f t="shared" si="2"/>
        <v>0</v>
      </c>
      <c r="L10" s="535">
        <f>H10+I10+J10+K10</f>
        <v>12000</v>
      </c>
      <c r="M10" s="381">
        <f aca="true" t="shared" si="3" ref="M10:S10">M9</f>
        <v>0</v>
      </c>
      <c r="N10" s="381">
        <f t="shared" si="3"/>
        <v>0</v>
      </c>
      <c r="O10" s="381">
        <f t="shared" si="3"/>
        <v>0</v>
      </c>
      <c r="P10" s="381">
        <f t="shared" si="3"/>
        <v>0</v>
      </c>
      <c r="Q10" s="381">
        <f t="shared" si="3"/>
        <v>0</v>
      </c>
      <c r="R10" s="381">
        <f t="shared" si="3"/>
        <v>0</v>
      </c>
      <c r="S10" s="381">
        <f t="shared" si="3"/>
        <v>30000</v>
      </c>
      <c r="T10" s="481">
        <f t="shared" si="1"/>
        <v>30000</v>
      </c>
      <c r="U10" s="386">
        <f>U9</f>
        <v>42000</v>
      </c>
    </row>
    <row r="11" spans="2:21" s="67" customFormat="1" ht="26.25" thickBot="1">
      <c r="B11" s="816">
        <v>3</v>
      </c>
      <c r="C11" s="806" t="s">
        <v>88</v>
      </c>
      <c r="D11" s="37" t="s">
        <v>86</v>
      </c>
      <c r="E11" s="324">
        <v>6000</v>
      </c>
      <c r="F11" s="379">
        <v>6000</v>
      </c>
      <c r="G11" s="379">
        <v>5000</v>
      </c>
      <c r="H11" s="471">
        <f>E11+F11+G11</f>
        <v>17000</v>
      </c>
      <c r="I11" s="379">
        <v>9000</v>
      </c>
      <c r="J11" s="379">
        <v>55150</v>
      </c>
      <c r="K11" s="379">
        <v>0</v>
      </c>
      <c r="L11" s="528">
        <f>H11+I11+J11+K11</f>
        <v>81150</v>
      </c>
      <c r="M11" s="379">
        <v>20000</v>
      </c>
      <c r="N11" s="379">
        <v>0</v>
      </c>
      <c r="O11" s="379">
        <v>0</v>
      </c>
      <c r="P11" s="578">
        <f>M11+N11+O11</f>
        <v>20000</v>
      </c>
      <c r="Q11" s="379">
        <v>0</v>
      </c>
      <c r="R11" s="379">
        <v>0</v>
      </c>
      <c r="S11" s="379">
        <v>0</v>
      </c>
      <c r="T11" s="481">
        <f t="shared" si="1"/>
        <v>0</v>
      </c>
      <c r="U11" s="388">
        <f>L11+P11+T11</f>
        <v>101150</v>
      </c>
    </row>
    <row r="12" spans="2:21" s="67" customFormat="1" ht="26.25" thickBot="1">
      <c r="B12" s="817"/>
      <c r="C12" s="819"/>
      <c r="D12" s="282" t="s">
        <v>90</v>
      </c>
      <c r="E12" s="324">
        <v>5000</v>
      </c>
      <c r="F12" s="379">
        <v>5000</v>
      </c>
      <c r="G12" s="379">
        <v>20000</v>
      </c>
      <c r="H12" s="471">
        <f>E12+F12+G12</f>
        <v>30000</v>
      </c>
      <c r="I12" s="379">
        <v>11000</v>
      </c>
      <c r="J12" s="379">
        <v>65000</v>
      </c>
      <c r="K12" s="379">
        <v>0</v>
      </c>
      <c r="L12" s="528">
        <f>H12+I12+J12+K12</f>
        <v>106000</v>
      </c>
      <c r="M12" s="379">
        <v>20540</v>
      </c>
      <c r="N12" s="379">
        <v>0</v>
      </c>
      <c r="O12" s="379">
        <v>0</v>
      </c>
      <c r="P12" s="578">
        <f>M12+N12+O12</f>
        <v>20540</v>
      </c>
      <c r="Q12" s="379">
        <v>0</v>
      </c>
      <c r="R12" s="379">
        <v>0</v>
      </c>
      <c r="S12" s="379">
        <v>30000</v>
      </c>
      <c r="T12" s="481">
        <f t="shared" si="1"/>
        <v>30000</v>
      </c>
      <c r="U12" s="388">
        <f>L12+P12+T12</f>
        <v>156540</v>
      </c>
    </row>
    <row r="13" spans="2:21" s="66" customFormat="1" ht="13.5" thickBot="1">
      <c r="B13" s="818"/>
      <c r="C13" s="807"/>
      <c r="D13" s="38" t="s">
        <v>5</v>
      </c>
      <c r="E13" s="327">
        <f aca="true" t="shared" si="4" ref="E13:S13">E11+E12</f>
        <v>11000</v>
      </c>
      <c r="F13" s="381">
        <f t="shared" si="4"/>
        <v>11000</v>
      </c>
      <c r="G13" s="381">
        <f t="shared" si="4"/>
        <v>25000</v>
      </c>
      <c r="H13" s="469">
        <f t="shared" si="4"/>
        <v>47000</v>
      </c>
      <c r="I13" s="381">
        <f t="shared" si="4"/>
        <v>20000</v>
      </c>
      <c r="J13" s="381">
        <f t="shared" si="4"/>
        <v>120150</v>
      </c>
      <c r="K13" s="381">
        <f t="shared" si="4"/>
        <v>0</v>
      </c>
      <c r="L13" s="385">
        <f t="shared" si="4"/>
        <v>187150</v>
      </c>
      <c r="M13" s="381">
        <f t="shared" si="4"/>
        <v>40540</v>
      </c>
      <c r="N13" s="381">
        <f t="shared" si="4"/>
        <v>0</v>
      </c>
      <c r="O13" s="381">
        <f t="shared" si="4"/>
        <v>0</v>
      </c>
      <c r="P13" s="385">
        <f t="shared" si="4"/>
        <v>40540</v>
      </c>
      <c r="Q13" s="381">
        <f t="shared" si="4"/>
        <v>0</v>
      </c>
      <c r="R13" s="381">
        <f t="shared" si="4"/>
        <v>0</v>
      </c>
      <c r="S13" s="381">
        <f t="shared" si="4"/>
        <v>30000</v>
      </c>
      <c r="T13" s="481">
        <f t="shared" si="1"/>
        <v>30000</v>
      </c>
      <c r="U13" s="386">
        <f>U11+U12</f>
        <v>257690</v>
      </c>
    </row>
    <row r="14" spans="2:21" s="67" customFormat="1" ht="26.25" thickBot="1">
      <c r="B14" s="808">
        <v>4</v>
      </c>
      <c r="C14" s="806" t="s">
        <v>89</v>
      </c>
      <c r="D14" s="37" t="s">
        <v>86</v>
      </c>
      <c r="E14" s="326">
        <v>1000</v>
      </c>
      <c r="F14" s="382">
        <v>1000</v>
      </c>
      <c r="G14" s="382">
        <v>0</v>
      </c>
      <c r="H14" s="471">
        <f>E14+F14+G14</f>
        <v>2000</v>
      </c>
      <c r="I14" s="382">
        <v>2000</v>
      </c>
      <c r="J14" s="382">
        <v>10970</v>
      </c>
      <c r="K14" s="382">
        <v>0</v>
      </c>
      <c r="L14" s="534">
        <f>H14+I14+J14+K14</f>
        <v>14970</v>
      </c>
      <c r="M14" s="382">
        <v>0</v>
      </c>
      <c r="N14" s="382">
        <v>0</v>
      </c>
      <c r="O14" s="382">
        <v>100970</v>
      </c>
      <c r="P14" s="578">
        <f>M14+N14+O14</f>
        <v>100970</v>
      </c>
      <c r="Q14" s="382">
        <v>0</v>
      </c>
      <c r="R14" s="382">
        <v>0</v>
      </c>
      <c r="S14" s="382">
        <v>0</v>
      </c>
      <c r="T14" s="481">
        <f t="shared" si="1"/>
        <v>0</v>
      </c>
      <c r="U14" s="388">
        <f>L14+P14+T14</f>
        <v>115940</v>
      </c>
    </row>
    <row r="15" spans="2:21" s="66" customFormat="1" ht="17.25" customHeight="1" thickBot="1">
      <c r="B15" s="809"/>
      <c r="C15" s="807"/>
      <c r="D15" s="38" t="s">
        <v>5</v>
      </c>
      <c r="E15" s="327">
        <f aca="true" t="shared" si="5" ref="E15:S15">E14</f>
        <v>1000</v>
      </c>
      <c r="F15" s="381">
        <f t="shared" si="5"/>
        <v>1000</v>
      </c>
      <c r="G15" s="381">
        <f t="shared" si="5"/>
        <v>0</v>
      </c>
      <c r="H15" s="469">
        <f t="shared" si="5"/>
        <v>2000</v>
      </c>
      <c r="I15" s="381">
        <f t="shared" si="5"/>
        <v>2000</v>
      </c>
      <c r="J15" s="381">
        <f t="shared" si="5"/>
        <v>10970</v>
      </c>
      <c r="K15" s="381">
        <f t="shared" si="5"/>
        <v>0</v>
      </c>
      <c r="L15" s="535">
        <f>H15+I15+J15+K15</f>
        <v>14970</v>
      </c>
      <c r="M15" s="381">
        <f t="shared" si="5"/>
        <v>0</v>
      </c>
      <c r="N15" s="381">
        <f t="shared" si="5"/>
        <v>0</v>
      </c>
      <c r="O15" s="381">
        <f t="shared" si="5"/>
        <v>100970</v>
      </c>
      <c r="P15" s="381">
        <f t="shared" si="5"/>
        <v>100970</v>
      </c>
      <c r="Q15" s="381">
        <f t="shared" si="5"/>
        <v>0</v>
      </c>
      <c r="R15" s="381">
        <f t="shared" si="5"/>
        <v>0</v>
      </c>
      <c r="S15" s="381">
        <f t="shared" si="5"/>
        <v>0</v>
      </c>
      <c r="T15" s="481">
        <f t="shared" si="1"/>
        <v>0</v>
      </c>
      <c r="U15" s="386">
        <f>U14</f>
        <v>115940</v>
      </c>
    </row>
    <row r="16" spans="2:21" s="66" customFormat="1" ht="27" customHeight="1" thickBot="1">
      <c r="B16" s="814">
        <v>5</v>
      </c>
      <c r="C16" s="812" t="s">
        <v>148</v>
      </c>
      <c r="D16" s="37" t="s">
        <v>86</v>
      </c>
      <c r="E16" s="341">
        <v>3000</v>
      </c>
      <c r="F16" s="383">
        <v>3000</v>
      </c>
      <c r="G16" s="383">
        <v>0</v>
      </c>
      <c r="H16" s="466">
        <f>E16+F16+G16</f>
        <v>6000</v>
      </c>
      <c r="I16" s="383">
        <v>20880</v>
      </c>
      <c r="J16" s="383">
        <v>0</v>
      </c>
      <c r="K16" s="383">
        <v>0</v>
      </c>
      <c r="L16" s="534">
        <f>H16+I16+J16+K16</f>
        <v>26880</v>
      </c>
      <c r="M16" s="383">
        <v>0</v>
      </c>
      <c r="N16" s="383">
        <v>0</v>
      </c>
      <c r="O16" s="383">
        <v>0</v>
      </c>
      <c r="P16" s="578">
        <f>M16+N16+O16</f>
        <v>0</v>
      </c>
      <c r="Q16" s="383">
        <v>13790</v>
      </c>
      <c r="R16" s="383">
        <v>0</v>
      </c>
      <c r="S16" s="383">
        <v>0</v>
      </c>
      <c r="T16" s="481">
        <f>Q16+R16+S16</f>
        <v>13790</v>
      </c>
      <c r="U16" s="388">
        <f>L16+P16+T16</f>
        <v>40670</v>
      </c>
    </row>
    <row r="17" spans="2:21" s="66" customFormat="1" ht="17.25" customHeight="1" thickBot="1">
      <c r="B17" s="815"/>
      <c r="C17" s="813"/>
      <c r="D17" s="38" t="s">
        <v>5</v>
      </c>
      <c r="E17" s="341">
        <f aca="true" t="shared" si="6" ref="E17:J17">E16</f>
        <v>3000</v>
      </c>
      <c r="F17" s="383">
        <f t="shared" si="6"/>
        <v>3000</v>
      </c>
      <c r="G17" s="469">
        <f t="shared" si="6"/>
        <v>0</v>
      </c>
      <c r="H17" s="469">
        <f t="shared" si="6"/>
        <v>6000</v>
      </c>
      <c r="I17" s="469">
        <f t="shared" si="6"/>
        <v>20880</v>
      </c>
      <c r="J17" s="385">
        <f t="shared" si="6"/>
        <v>0</v>
      </c>
      <c r="K17" s="469">
        <v>0</v>
      </c>
      <c r="L17" s="535">
        <f>H17+I17+J17+K17</f>
        <v>26880</v>
      </c>
      <c r="M17" s="385">
        <f>M16</f>
        <v>0</v>
      </c>
      <c r="N17" s="535">
        <v>0</v>
      </c>
      <c r="O17" s="535">
        <v>0</v>
      </c>
      <c r="P17" s="578">
        <f>M17+N17+O17</f>
        <v>0</v>
      </c>
      <c r="Q17" s="383">
        <v>13790</v>
      </c>
      <c r="R17" s="383">
        <v>0</v>
      </c>
      <c r="S17" s="383">
        <v>0</v>
      </c>
      <c r="T17" s="481">
        <f>Q17+R17+S17</f>
        <v>13790</v>
      </c>
      <c r="U17" s="386">
        <f>U16</f>
        <v>40670</v>
      </c>
    </row>
    <row r="18" spans="2:21" s="66" customFormat="1" ht="13.5" thickBot="1">
      <c r="B18" s="203"/>
      <c r="C18" s="204"/>
      <c r="D18" s="246" t="s">
        <v>7</v>
      </c>
      <c r="E18" s="386">
        <f aca="true" t="shared" si="7" ref="E18:S18">E8+E10+E13+E15+E17</f>
        <v>49000</v>
      </c>
      <c r="F18" s="386">
        <f t="shared" si="7"/>
        <v>49000</v>
      </c>
      <c r="G18" s="386">
        <f t="shared" si="7"/>
        <v>90000</v>
      </c>
      <c r="H18" s="386">
        <f t="shared" si="7"/>
        <v>188000</v>
      </c>
      <c r="I18" s="386">
        <f t="shared" si="7"/>
        <v>83880</v>
      </c>
      <c r="J18" s="386">
        <f t="shared" si="7"/>
        <v>331120</v>
      </c>
      <c r="K18" s="386">
        <f t="shared" si="7"/>
        <v>0</v>
      </c>
      <c r="L18" s="386">
        <f t="shared" si="7"/>
        <v>603000</v>
      </c>
      <c r="M18" s="386">
        <f t="shared" si="7"/>
        <v>304870</v>
      </c>
      <c r="N18" s="386">
        <f t="shared" si="7"/>
        <v>202900</v>
      </c>
      <c r="O18" s="386">
        <f t="shared" si="7"/>
        <v>100970</v>
      </c>
      <c r="P18" s="386">
        <f t="shared" si="7"/>
        <v>608740</v>
      </c>
      <c r="Q18" s="386">
        <f t="shared" si="7"/>
        <v>13790</v>
      </c>
      <c r="R18" s="386">
        <f t="shared" si="7"/>
        <v>0</v>
      </c>
      <c r="S18" s="386">
        <f t="shared" si="7"/>
        <v>140000</v>
      </c>
      <c r="T18" s="481">
        <f t="shared" si="1"/>
        <v>153790</v>
      </c>
      <c r="U18" s="386">
        <f>U8+U10+U13+U15+U17</f>
        <v>1365530</v>
      </c>
    </row>
  </sheetData>
  <sheetProtection/>
  <mergeCells count="10">
    <mergeCell ref="C16:C17"/>
    <mergeCell ref="B16:B17"/>
    <mergeCell ref="B11:B13"/>
    <mergeCell ref="C11:C13"/>
    <mergeCell ref="C6:C8"/>
    <mergeCell ref="B6:B8"/>
    <mergeCell ref="C14:C15"/>
    <mergeCell ref="B14:B15"/>
    <mergeCell ref="C9:C10"/>
    <mergeCell ref="B9:B10"/>
  </mergeCells>
  <printOptions/>
  <pageMargins left="0.2" right="0.17" top="0.38" bottom="0.22" header="0.3" footer="0.16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8" customWidth="1"/>
    <col min="2" max="2" width="4.140625" style="25" customWidth="1"/>
    <col min="3" max="3" width="34.28125" style="8" customWidth="1"/>
    <col min="4" max="4" width="39.28125" style="8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8" bestFit="1" customWidth="1"/>
    <col min="13" max="13" width="12.140625" style="8" bestFit="1" customWidth="1"/>
    <col min="14" max="14" width="11.7109375" style="14" bestFit="1" customWidth="1"/>
    <col min="15" max="15" width="11.57421875" style="14" bestFit="1" customWidth="1"/>
    <col min="16" max="16" width="11.140625" style="8" customWidth="1"/>
    <col min="17" max="17" width="11.57421875" style="8" customWidth="1"/>
    <col min="18" max="16384" width="9.140625" style="8" customWidth="1"/>
  </cols>
  <sheetData>
    <row r="1" spans="5:15" s="128" customFormat="1" ht="18.75" customHeight="1">
      <c r="E1" s="129"/>
      <c r="F1" s="58"/>
      <c r="G1" s="33"/>
      <c r="H1" s="33"/>
      <c r="I1" s="160"/>
      <c r="J1" s="77"/>
      <c r="K1" s="160" t="s">
        <v>46</v>
      </c>
      <c r="N1" s="129"/>
      <c r="O1" s="129"/>
    </row>
    <row r="2" spans="5:15" s="36" customFormat="1" ht="12.75">
      <c r="E2" s="58"/>
      <c r="G2" s="33"/>
      <c r="H2" s="33"/>
      <c r="I2" s="90" t="s">
        <v>47</v>
      </c>
      <c r="J2" s="33"/>
      <c r="K2" s="58"/>
      <c r="N2" s="58"/>
      <c r="O2" s="58"/>
    </row>
    <row r="3" spans="5:15" s="18" customFormat="1" ht="12.75">
      <c r="E3" s="33"/>
      <c r="G3" s="33"/>
      <c r="H3" s="33"/>
      <c r="I3" s="90" t="s">
        <v>48</v>
      </c>
      <c r="J3" s="33"/>
      <c r="K3" s="33"/>
      <c r="N3" s="33"/>
      <c r="O3" s="33"/>
    </row>
    <row r="4" spans="5:15" s="18" customFormat="1" ht="12.75">
      <c r="E4" s="33"/>
      <c r="G4" s="33"/>
      <c r="H4" s="33"/>
      <c r="I4" s="90"/>
      <c r="J4" s="33"/>
      <c r="K4" s="33"/>
      <c r="N4" s="33"/>
      <c r="O4" s="33"/>
    </row>
    <row r="5" spans="5:15" s="18" customFormat="1" ht="12.75">
      <c r="E5" s="33"/>
      <c r="G5" s="33"/>
      <c r="H5" s="33"/>
      <c r="I5" s="90" t="s">
        <v>56</v>
      </c>
      <c r="J5" s="33"/>
      <c r="K5" s="33"/>
      <c r="N5" s="33"/>
      <c r="O5" s="33"/>
    </row>
    <row r="6" spans="4:15" s="18" customFormat="1" ht="12.75">
      <c r="D6" s="72" t="s">
        <v>19</v>
      </c>
      <c r="E6" s="33"/>
      <c r="F6" s="33"/>
      <c r="G6" s="33"/>
      <c r="H6" s="33"/>
      <c r="I6" s="33"/>
      <c r="J6" s="33"/>
      <c r="K6" s="33"/>
      <c r="N6" s="33"/>
      <c r="O6" s="33"/>
    </row>
    <row r="7" ht="13.5" thickBot="1">
      <c r="D7" s="9"/>
    </row>
    <row r="8" spans="2:15" s="9" customFormat="1" ht="51.75" thickBot="1">
      <c r="B8" s="104" t="s">
        <v>11</v>
      </c>
      <c r="C8" s="102"/>
      <c r="D8" s="102" t="s">
        <v>1</v>
      </c>
      <c r="E8" s="113" t="s">
        <v>52</v>
      </c>
      <c r="F8" s="115" t="s">
        <v>53</v>
      </c>
      <c r="G8" s="115" t="s">
        <v>70</v>
      </c>
      <c r="H8" s="115" t="s">
        <v>77</v>
      </c>
      <c r="I8" s="115" t="s">
        <v>71</v>
      </c>
      <c r="J8" s="115" t="s">
        <v>72</v>
      </c>
      <c r="K8" s="188" t="s">
        <v>69</v>
      </c>
      <c r="N8" s="55"/>
      <c r="O8" s="55"/>
    </row>
    <row r="9" spans="2:15" s="84" customFormat="1" ht="12.75">
      <c r="B9" s="95">
        <v>1</v>
      </c>
      <c r="C9" s="820" t="s">
        <v>20</v>
      </c>
      <c r="D9" s="94" t="s">
        <v>24</v>
      </c>
      <c r="E9" s="85"/>
      <c r="F9" s="166">
        <v>840553</v>
      </c>
      <c r="G9" s="85">
        <v>1029982</v>
      </c>
      <c r="H9" s="85">
        <v>1029982</v>
      </c>
      <c r="I9" s="85">
        <v>1029982</v>
      </c>
      <c r="J9" s="171">
        <v>322279.61</v>
      </c>
      <c r="K9" s="135">
        <v>3222796.61</v>
      </c>
      <c r="L9" s="173"/>
      <c r="N9" s="173"/>
      <c r="O9" s="173"/>
    </row>
    <row r="10" spans="2:15" s="84" customFormat="1" ht="12.75">
      <c r="B10" s="88">
        <v>4</v>
      </c>
      <c r="C10" s="821"/>
      <c r="D10" s="16" t="s">
        <v>35</v>
      </c>
      <c r="E10" s="6"/>
      <c r="F10" s="167">
        <v>164073</v>
      </c>
      <c r="G10" s="6">
        <v>340389</v>
      </c>
      <c r="H10" s="6">
        <v>340389</v>
      </c>
      <c r="I10" s="6">
        <v>340389</v>
      </c>
      <c r="J10" s="6">
        <v>93872.3</v>
      </c>
      <c r="K10" s="136">
        <v>938723.3</v>
      </c>
      <c r="L10" s="173"/>
      <c r="N10" s="173"/>
      <c r="O10" s="173"/>
    </row>
    <row r="11" spans="2:15" s="84" customFormat="1" ht="12.75">
      <c r="B11" s="88">
        <v>6</v>
      </c>
      <c r="C11" s="821"/>
      <c r="D11" s="37" t="s">
        <v>8</v>
      </c>
      <c r="E11" s="6"/>
      <c r="F11" s="167">
        <v>87745</v>
      </c>
      <c r="G11" s="6">
        <v>74020</v>
      </c>
      <c r="H11" s="6">
        <v>74020</v>
      </c>
      <c r="I11" s="6">
        <v>74020</v>
      </c>
      <c r="J11" s="6">
        <v>26198.18</v>
      </c>
      <c r="K11" s="136">
        <v>261983.18</v>
      </c>
      <c r="L11" s="173"/>
      <c r="N11" s="173"/>
      <c r="O11" s="173"/>
    </row>
    <row r="12" spans="2:15" s="84" customFormat="1" ht="12.75">
      <c r="B12" s="88">
        <v>3</v>
      </c>
      <c r="C12" s="821"/>
      <c r="D12" s="16" t="s">
        <v>26</v>
      </c>
      <c r="E12" s="6"/>
      <c r="F12" s="167">
        <v>751524</v>
      </c>
      <c r="G12" s="6">
        <v>508712</v>
      </c>
      <c r="H12" s="6">
        <v>508712</v>
      </c>
      <c r="I12" s="6">
        <v>508712</v>
      </c>
      <c r="J12" s="6">
        <v>196549.92</v>
      </c>
      <c r="K12" s="136">
        <v>1965497.92</v>
      </c>
      <c r="L12" s="173"/>
      <c r="N12" s="173"/>
      <c r="O12" s="173"/>
    </row>
    <row r="13" spans="2:15" s="84" customFormat="1" ht="12.75">
      <c r="B13" s="88">
        <v>5</v>
      </c>
      <c r="C13" s="821"/>
      <c r="D13" s="16" t="s">
        <v>27</v>
      </c>
      <c r="E13" s="6"/>
      <c r="F13" s="167">
        <v>62679</v>
      </c>
      <c r="G13" s="6">
        <v>33258</v>
      </c>
      <c r="H13" s="6">
        <v>33258</v>
      </c>
      <c r="I13" s="6">
        <v>33258</v>
      </c>
      <c r="J13" s="6">
        <v>14355.08</v>
      </c>
      <c r="K13" s="136">
        <v>143550.08</v>
      </c>
      <c r="L13" s="173"/>
      <c r="N13" s="173"/>
      <c r="O13" s="173"/>
    </row>
    <row r="14" spans="2:15" s="84" customFormat="1" ht="12.75">
      <c r="B14" s="88">
        <v>2</v>
      </c>
      <c r="C14" s="821"/>
      <c r="D14" s="16" t="s">
        <v>25</v>
      </c>
      <c r="E14" s="6"/>
      <c r="F14" s="167">
        <v>271056</v>
      </c>
      <c r="G14" s="180">
        <v>5162</v>
      </c>
      <c r="H14" s="180">
        <v>181186.13</v>
      </c>
      <c r="I14" s="6">
        <v>5162</v>
      </c>
      <c r="J14" s="6">
        <v>31264.78</v>
      </c>
      <c r="K14" s="136">
        <f>F14+H14+I14+J14</f>
        <v>488668.91000000003</v>
      </c>
      <c r="L14" s="173"/>
      <c r="M14" s="173"/>
      <c r="N14" s="173"/>
      <c r="O14" s="173"/>
    </row>
    <row r="15" spans="2:15" s="7" customFormat="1" ht="13.5" thickBot="1">
      <c r="B15" s="59"/>
      <c r="C15" s="822"/>
      <c r="D15" s="3" t="s">
        <v>5</v>
      </c>
      <c r="E15" s="3">
        <v>7021220</v>
      </c>
      <c r="F15" s="3">
        <f aca="true" t="shared" si="0" ref="F15:K15">SUM(F9:F14)</f>
        <v>2177630</v>
      </c>
      <c r="G15" s="3">
        <f t="shared" si="0"/>
        <v>1991523</v>
      </c>
      <c r="H15" s="3">
        <f>SUM(H9:H14)</f>
        <v>2167547.13</v>
      </c>
      <c r="I15" s="3">
        <f t="shared" si="0"/>
        <v>1991523</v>
      </c>
      <c r="J15" s="3">
        <f t="shared" si="0"/>
        <v>684519.87</v>
      </c>
      <c r="K15" s="98">
        <f t="shared" si="0"/>
        <v>7021220</v>
      </c>
      <c r="L15" s="4"/>
      <c r="M15" s="4"/>
      <c r="N15" s="4"/>
      <c r="O15" s="4"/>
    </row>
    <row r="16" spans="2:15" s="84" customFormat="1" ht="12.75" customHeight="1">
      <c r="B16" s="170">
        <v>1</v>
      </c>
      <c r="C16" s="820" t="s">
        <v>21</v>
      </c>
      <c r="D16" s="119" t="s">
        <v>24</v>
      </c>
      <c r="E16" s="92"/>
      <c r="F16" s="85">
        <v>41656</v>
      </c>
      <c r="G16" s="92">
        <v>0</v>
      </c>
      <c r="H16" s="92">
        <v>0</v>
      </c>
      <c r="I16" s="92">
        <v>0</v>
      </c>
      <c r="J16" s="92">
        <v>0</v>
      </c>
      <c r="K16" s="136">
        <f>F16+G16+I16+J16</f>
        <v>41656</v>
      </c>
      <c r="N16" s="173"/>
      <c r="O16" s="173"/>
    </row>
    <row r="17" spans="2:15" s="84" customFormat="1" ht="12.75">
      <c r="B17" s="88">
        <v>4</v>
      </c>
      <c r="C17" s="821"/>
      <c r="D17" s="16" t="s">
        <v>28</v>
      </c>
      <c r="E17" s="6"/>
      <c r="F17" s="169">
        <v>114469</v>
      </c>
      <c r="G17" s="6">
        <v>30380</v>
      </c>
      <c r="H17" s="6">
        <v>30380</v>
      </c>
      <c r="I17" s="6">
        <v>30380</v>
      </c>
      <c r="J17" s="92">
        <v>19471.53</v>
      </c>
      <c r="K17" s="136">
        <f>F17+G17+I17+J17</f>
        <v>194700.53</v>
      </c>
      <c r="L17" s="173"/>
      <c r="N17" s="173"/>
      <c r="O17" s="173"/>
    </row>
    <row r="18" spans="2:15" s="84" customFormat="1" ht="12.75">
      <c r="B18" s="88">
        <v>3</v>
      </c>
      <c r="C18" s="821"/>
      <c r="D18" s="16" t="s">
        <v>26</v>
      </c>
      <c r="E18" s="6"/>
      <c r="F18" s="167">
        <v>219308</v>
      </c>
      <c r="G18" s="6">
        <v>415217</v>
      </c>
      <c r="H18" s="6">
        <v>415217</v>
      </c>
      <c r="I18" s="6">
        <v>415217</v>
      </c>
      <c r="J18" s="92">
        <v>116637.45</v>
      </c>
      <c r="K18" s="136">
        <f>F18+G18+I18+J18</f>
        <v>1166379.45</v>
      </c>
      <c r="L18" s="173"/>
      <c r="M18" s="173"/>
      <c r="N18" s="173"/>
      <c r="O18" s="173"/>
    </row>
    <row r="19" spans="2:15" s="84" customFormat="1" ht="12.75">
      <c r="B19" s="88">
        <v>2</v>
      </c>
      <c r="C19" s="821"/>
      <c r="D19" s="16" t="s">
        <v>25</v>
      </c>
      <c r="E19" s="6"/>
      <c r="F19" s="167">
        <v>206227</v>
      </c>
      <c r="G19" s="6">
        <v>207643</v>
      </c>
      <c r="H19" s="6">
        <v>207643</v>
      </c>
      <c r="I19" s="6">
        <v>207643</v>
      </c>
      <c r="J19" s="92">
        <v>69057.29</v>
      </c>
      <c r="K19" s="136">
        <f>F19+G19+I19+J19</f>
        <v>690570.29</v>
      </c>
      <c r="L19" s="173"/>
      <c r="N19" s="173"/>
      <c r="O19" s="173"/>
    </row>
    <row r="20" spans="2:15" s="7" customFormat="1" ht="13.5" thickBot="1">
      <c r="B20" s="59"/>
      <c r="C20" s="822"/>
      <c r="D20" s="3" t="s">
        <v>5</v>
      </c>
      <c r="E20" s="3">
        <v>2152140</v>
      </c>
      <c r="F20" s="3">
        <f aca="true" t="shared" si="1" ref="F20:K20">SUM(F16:F19)</f>
        <v>581660</v>
      </c>
      <c r="G20" s="3">
        <f t="shared" si="1"/>
        <v>653240</v>
      </c>
      <c r="H20" s="3">
        <f>SUM(H16:H19)</f>
        <v>653240</v>
      </c>
      <c r="I20" s="3">
        <f t="shared" si="1"/>
        <v>653240</v>
      </c>
      <c r="J20" s="3">
        <f t="shared" si="1"/>
        <v>205166.26999999996</v>
      </c>
      <c r="K20" s="98">
        <f t="shared" si="1"/>
        <v>2093306.27</v>
      </c>
      <c r="N20" s="4"/>
      <c r="O20" s="4"/>
    </row>
    <row r="21" spans="2:16" ht="12.75" customHeight="1">
      <c r="B21" s="95">
        <v>1</v>
      </c>
      <c r="C21" s="823" t="s">
        <v>29</v>
      </c>
      <c r="D21" s="94" t="s">
        <v>24</v>
      </c>
      <c r="E21" s="85"/>
      <c r="F21" s="168">
        <v>283062</v>
      </c>
      <c r="G21" s="6">
        <v>374335</v>
      </c>
      <c r="H21" s="6">
        <v>374335</v>
      </c>
      <c r="I21" s="6">
        <v>374335</v>
      </c>
      <c r="J21" s="6">
        <v>114635.72</v>
      </c>
      <c r="K21" s="136">
        <f aca="true" t="shared" si="2" ref="K21:K26">F21+G21+I21+J21</f>
        <v>1146367.72</v>
      </c>
      <c r="L21" s="14"/>
      <c r="P21" s="14"/>
    </row>
    <row r="22" spans="2:16" ht="12.75">
      <c r="B22" s="88">
        <v>5</v>
      </c>
      <c r="C22" s="824"/>
      <c r="D22" s="16" t="s">
        <v>28</v>
      </c>
      <c r="E22" s="6"/>
      <c r="F22" s="167">
        <v>116221</v>
      </c>
      <c r="G22" s="6">
        <v>120585</v>
      </c>
      <c r="H22" s="6">
        <v>120585</v>
      </c>
      <c r="I22" s="6">
        <v>120585</v>
      </c>
      <c r="J22" s="6">
        <v>39710.54</v>
      </c>
      <c r="K22" s="136">
        <f t="shared" si="2"/>
        <v>397101.54</v>
      </c>
      <c r="L22" s="14"/>
      <c r="P22" s="14"/>
    </row>
    <row r="23" spans="2:16" ht="12.75">
      <c r="B23" s="88">
        <v>6</v>
      </c>
      <c r="C23" s="824"/>
      <c r="D23" s="37" t="s">
        <v>8</v>
      </c>
      <c r="E23" s="6"/>
      <c r="F23" s="169">
        <v>22251</v>
      </c>
      <c r="G23" s="6">
        <v>0</v>
      </c>
      <c r="H23" s="6">
        <v>0</v>
      </c>
      <c r="I23" s="6">
        <v>0</v>
      </c>
      <c r="J23" s="6">
        <v>0</v>
      </c>
      <c r="K23" s="136">
        <f t="shared" si="2"/>
        <v>22251</v>
      </c>
      <c r="L23" s="14"/>
      <c r="P23" s="14"/>
    </row>
    <row r="24" spans="2:16" ht="12.75">
      <c r="B24" s="88">
        <v>3</v>
      </c>
      <c r="C24" s="824"/>
      <c r="D24" s="16" t="s">
        <v>26</v>
      </c>
      <c r="E24" s="6"/>
      <c r="F24" s="167">
        <v>96580</v>
      </c>
      <c r="G24" s="6">
        <v>159190</v>
      </c>
      <c r="H24" s="6">
        <v>159190</v>
      </c>
      <c r="I24" s="6">
        <v>159190</v>
      </c>
      <c r="J24" s="6">
        <v>46107.64</v>
      </c>
      <c r="K24" s="136">
        <f t="shared" si="2"/>
        <v>461067.64</v>
      </c>
      <c r="L24" s="14"/>
      <c r="P24" s="14"/>
    </row>
    <row r="25" spans="2:16" ht="12.75">
      <c r="B25" s="88">
        <v>4</v>
      </c>
      <c r="C25" s="824"/>
      <c r="D25" s="16" t="s">
        <v>27</v>
      </c>
      <c r="E25" s="6"/>
      <c r="F25" s="167">
        <v>39093</v>
      </c>
      <c r="G25" s="6">
        <v>27173</v>
      </c>
      <c r="H25" s="6">
        <v>27173</v>
      </c>
      <c r="I25" s="6">
        <v>27173</v>
      </c>
      <c r="J25" s="6">
        <v>10382.48</v>
      </c>
      <c r="K25" s="136">
        <f t="shared" si="2"/>
        <v>103821.48</v>
      </c>
      <c r="L25" s="14"/>
      <c r="P25" s="14"/>
    </row>
    <row r="26" spans="2:16" ht="12.75">
      <c r="B26" s="88">
        <v>2</v>
      </c>
      <c r="C26" s="824"/>
      <c r="D26" s="16" t="s">
        <v>25</v>
      </c>
      <c r="E26" s="6"/>
      <c r="F26" s="167">
        <v>127773</v>
      </c>
      <c r="G26" s="6">
        <v>117828</v>
      </c>
      <c r="H26" s="6">
        <v>117828</v>
      </c>
      <c r="I26" s="6">
        <v>117828</v>
      </c>
      <c r="J26" s="6">
        <v>40381.62</v>
      </c>
      <c r="K26" s="136">
        <f t="shared" si="2"/>
        <v>403810.62</v>
      </c>
      <c r="L26" s="14"/>
      <c r="P26" s="14"/>
    </row>
    <row r="27" spans="2:15" s="9" customFormat="1" ht="13.5" thickBot="1">
      <c r="B27" s="59"/>
      <c r="C27" s="825"/>
      <c r="D27" s="3" t="s">
        <v>5</v>
      </c>
      <c r="E27" s="3">
        <v>2534420</v>
      </c>
      <c r="F27" s="3">
        <f aca="true" t="shared" si="3" ref="F27:K27">SUM(F21:F26)</f>
        <v>684980</v>
      </c>
      <c r="G27" s="3">
        <f t="shared" si="3"/>
        <v>799111</v>
      </c>
      <c r="H27" s="3">
        <f>SUM(H21:H26)</f>
        <v>799111</v>
      </c>
      <c r="I27" s="3">
        <f t="shared" si="3"/>
        <v>799111</v>
      </c>
      <c r="J27" s="3">
        <f t="shared" si="3"/>
        <v>251218.00000000003</v>
      </c>
      <c r="K27" s="98">
        <f t="shared" si="3"/>
        <v>2534420</v>
      </c>
      <c r="N27" s="55"/>
      <c r="O27" s="55"/>
    </row>
    <row r="28" spans="2:12" ht="12.75" customHeight="1">
      <c r="B28" s="95">
        <v>1</v>
      </c>
      <c r="C28" s="823" t="s">
        <v>30</v>
      </c>
      <c r="D28" s="94" t="s">
        <v>24</v>
      </c>
      <c r="E28" s="85"/>
      <c r="F28" s="85">
        <v>362055</v>
      </c>
      <c r="G28" s="6">
        <v>269692</v>
      </c>
      <c r="H28" s="6">
        <v>269692</v>
      </c>
      <c r="I28" s="6">
        <v>269692</v>
      </c>
      <c r="J28" s="6">
        <v>100160.07</v>
      </c>
      <c r="K28" s="136">
        <f>F28+G28+I28+J28</f>
        <v>1001599.0700000001</v>
      </c>
      <c r="L28" s="14"/>
    </row>
    <row r="29" spans="2:12" ht="12.75">
      <c r="B29" s="88">
        <v>4</v>
      </c>
      <c r="C29" s="824"/>
      <c r="D29" s="16" t="s">
        <v>28</v>
      </c>
      <c r="E29" s="6"/>
      <c r="F29" s="169">
        <v>153052</v>
      </c>
      <c r="G29" s="6">
        <v>255270</v>
      </c>
      <c r="H29" s="6">
        <v>255270</v>
      </c>
      <c r="I29" s="6">
        <v>255270</v>
      </c>
      <c r="J29" s="6">
        <v>73732.39</v>
      </c>
      <c r="K29" s="136">
        <f>F29+G29+I29+J29</f>
        <v>737324.39</v>
      </c>
      <c r="L29" s="14"/>
    </row>
    <row r="30" spans="2:12" ht="12.75">
      <c r="B30" s="88">
        <v>3</v>
      </c>
      <c r="C30" s="824"/>
      <c r="D30" s="16" t="s">
        <v>26</v>
      </c>
      <c r="E30" s="6"/>
      <c r="F30" s="167">
        <v>203108</v>
      </c>
      <c r="G30" s="6">
        <v>220300</v>
      </c>
      <c r="H30" s="6">
        <v>220300</v>
      </c>
      <c r="I30" s="6">
        <v>220300</v>
      </c>
      <c r="J30" s="6">
        <v>71522.87</v>
      </c>
      <c r="K30" s="136">
        <f>F30+G30+I30+J30</f>
        <v>715230.87</v>
      </c>
      <c r="L30" s="14"/>
    </row>
    <row r="31" spans="2:12" ht="12.75">
      <c r="B31" s="88">
        <v>2</v>
      </c>
      <c r="C31" s="824"/>
      <c r="D31" s="16" t="s">
        <v>25</v>
      </c>
      <c r="E31" s="6"/>
      <c r="F31" s="167">
        <v>23565</v>
      </c>
      <c r="G31" s="6">
        <v>0</v>
      </c>
      <c r="H31" s="6">
        <v>0</v>
      </c>
      <c r="I31" s="6">
        <v>0</v>
      </c>
      <c r="J31" s="6">
        <v>0</v>
      </c>
      <c r="K31" s="136">
        <f>F31+G31+I31+J31</f>
        <v>23565</v>
      </c>
      <c r="L31" s="14"/>
    </row>
    <row r="32" spans="2:15" s="9" customFormat="1" ht="13.5" thickBot="1">
      <c r="B32" s="59"/>
      <c r="C32" s="825"/>
      <c r="D32" s="3" t="s">
        <v>5</v>
      </c>
      <c r="E32" s="3">
        <v>2744590</v>
      </c>
      <c r="F32" s="3">
        <f aca="true" t="shared" si="4" ref="F32:K32">SUM(F28:F31)</f>
        <v>741780</v>
      </c>
      <c r="G32" s="3">
        <f t="shared" si="4"/>
        <v>745262</v>
      </c>
      <c r="H32" s="3">
        <f>SUM(H28:H31)</f>
        <v>745262</v>
      </c>
      <c r="I32" s="3">
        <f t="shared" si="4"/>
        <v>745262</v>
      </c>
      <c r="J32" s="3">
        <f t="shared" si="4"/>
        <v>245415.33000000002</v>
      </c>
      <c r="K32" s="98">
        <f t="shared" si="4"/>
        <v>2477719.33</v>
      </c>
      <c r="N32" s="55"/>
      <c r="O32" s="55"/>
    </row>
    <row r="33" spans="2:11" ht="12.75" customHeight="1">
      <c r="B33" s="95">
        <v>1</v>
      </c>
      <c r="C33" s="823" t="s">
        <v>31</v>
      </c>
      <c r="D33" s="94" t="s">
        <v>24</v>
      </c>
      <c r="E33" s="85"/>
      <c r="F33" s="85">
        <v>93967</v>
      </c>
      <c r="G33" s="6">
        <v>0</v>
      </c>
      <c r="H33" s="6">
        <v>0</v>
      </c>
      <c r="I33" s="6">
        <v>0</v>
      </c>
      <c r="J33" s="6">
        <v>0</v>
      </c>
      <c r="K33" s="136">
        <f>F33+G33+I33+J33</f>
        <v>93967</v>
      </c>
    </row>
    <row r="34" spans="2:12" ht="12.75">
      <c r="B34" s="88">
        <v>4</v>
      </c>
      <c r="C34" s="824"/>
      <c r="D34" s="16" t="s">
        <v>28</v>
      </c>
      <c r="E34" s="6"/>
      <c r="F34" s="169">
        <v>34041</v>
      </c>
      <c r="G34" s="6">
        <v>57278</v>
      </c>
      <c r="H34" s="6">
        <v>57278</v>
      </c>
      <c r="I34" s="6">
        <v>57278</v>
      </c>
      <c r="J34" s="6">
        <v>16511.82</v>
      </c>
      <c r="K34" s="136">
        <f>F34+G34+I34+J34</f>
        <v>165108.82</v>
      </c>
      <c r="L34" s="14"/>
    </row>
    <row r="35" spans="2:12" ht="12.75">
      <c r="B35" s="88">
        <v>3</v>
      </c>
      <c r="C35" s="824"/>
      <c r="D35" s="16" t="s">
        <v>26</v>
      </c>
      <c r="E35" s="6"/>
      <c r="F35" s="167">
        <v>85424</v>
      </c>
      <c r="G35" s="6">
        <v>106312</v>
      </c>
      <c r="H35" s="6">
        <v>106312</v>
      </c>
      <c r="I35" s="6">
        <v>106312</v>
      </c>
      <c r="J35" s="6">
        <v>33116.67</v>
      </c>
      <c r="K35" s="136">
        <f>F35+G35+I35+J35</f>
        <v>331164.67</v>
      </c>
      <c r="L35" s="14"/>
    </row>
    <row r="36" spans="2:11" ht="12.75">
      <c r="B36" s="88">
        <v>2</v>
      </c>
      <c r="C36" s="824"/>
      <c r="D36" s="16" t="s">
        <v>25</v>
      </c>
      <c r="E36" s="6"/>
      <c r="F36" s="167">
        <v>10898</v>
      </c>
      <c r="G36" s="6">
        <v>0</v>
      </c>
      <c r="H36" s="6">
        <v>0</v>
      </c>
      <c r="I36" s="6">
        <v>0</v>
      </c>
      <c r="J36" s="6">
        <v>0</v>
      </c>
      <c r="K36" s="136">
        <f>F36+G36+I36+J36</f>
        <v>10898</v>
      </c>
    </row>
    <row r="37" spans="2:15" s="9" customFormat="1" ht="13.5" thickBot="1">
      <c r="B37" s="59"/>
      <c r="C37" s="825"/>
      <c r="D37" s="3" t="s">
        <v>5</v>
      </c>
      <c r="E37" s="3">
        <v>830010</v>
      </c>
      <c r="F37" s="114">
        <f aca="true" t="shared" si="5" ref="F37:K37">SUM(F33:F36)</f>
        <v>224330</v>
      </c>
      <c r="G37" s="114">
        <f t="shared" si="5"/>
        <v>163590</v>
      </c>
      <c r="H37" s="114">
        <f>SUM(H33:H36)</f>
        <v>163590</v>
      </c>
      <c r="I37" s="114">
        <f t="shared" si="5"/>
        <v>163590</v>
      </c>
      <c r="J37" s="114">
        <f t="shared" si="5"/>
        <v>49628.49</v>
      </c>
      <c r="K37" s="116">
        <f t="shared" si="5"/>
        <v>601138.49</v>
      </c>
      <c r="N37" s="55"/>
      <c r="O37" s="55"/>
    </row>
    <row r="38" spans="2:12" ht="12.75" customHeight="1">
      <c r="B38" s="95">
        <v>1</v>
      </c>
      <c r="C38" s="823" t="s">
        <v>32</v>
      </c>
      <c r="D38" s="94" t="s">
        <v>24</v>
      </c>
      <c r="E38" s="141"/>
      <c r="F38" s="168">
        <v>1461802</v>
      </c>
      <c r="G38" s="6">
        <v>2186358</v>
      </c>
      <c r="H38" s="6">
        <v>2186358</v>
      </c>
      <c r="I38" s="6">
        <v>2186358</v>
      </c>
      <c r="J38" s="6">
        <v>648281.3</v>
      </c>
      <c r="K38" s="136">
        <f>F38+G38+I38+J38</f>
        <v>6482799.3</v>
      </c>
      <c r="L38" s="14"/>
    </row>
    <row r="39" spans="2:12" ht="12.75">
      <c r="B39" s="88">
        <v>5</v>
      </c>
      <c r="C39" s="824"/>
      <c r="D39" s="179" t="s">
        <v>60</v>
      </c>
      <c r="E39" s="137"/>
      <c r="F39" s="167">
        <v>556873</v>
      </c>
      <c r="G39" s="6">
        <v>52703</v>
      </c>
      <c r="H39" s="6">
        <v>52703</v>
      </c>
      <c r="I39" s="6">
        <v>52703</v>
      </c>
      <c r="J39" s="6">
        <v>73586.54</v>
      </c>
      <c r="K39" s="136">
        <f>F39+G39+I39+J39</f>
        <v>735865.54</v>
      </c>
      <c r="L39" s="14"/>
    </row>
    <row r="40" spans="2:12" ht="12.75">
      <c r="B40" s="88">
        <v>4</v>
      </c>
      <c r="C40" s="824"/>
      <c r="D40" s="179" t="s">
        <v>58</v>
      </c>
      <c r="E40" s="137"/>
      <c r="F40" s="167">
        <v>570790</v>
      </c>
      <c r="G40" s="6">
        <v>0</v>
      </c>
      <c r="H40" s="6">
        <v>0</v>
      </c>
      <c r="I40" s="6">
        <v>0</v>
      </c>
      <c r="J40" s="6">
        <v>0</v>
      </c>
      <c r="K40" s="136">
        <f>F40+G40+I40+J40</f>
        <v>570790</v>
      </c>
      <c r="L40" s="14"/>
    </row>
    <row r="41" spans="2:12" ht="12.75">
      <c r="B41" s="88">
        <v>3</v>
      </c>
      <c r="C41" s="824"/>
      <c r="D41" s="16" t="s">
        <v>26</v>
      </c>
      <c r="E41" s="137"/>
      <c r="F41" s="167">
        <v>136517</v>
      </c>
      <c r="G41" s="6">
        <v>0</v>
      </c>
      <c r="H41" s="6">
        <v>0</v>
      </c>
      <c r="I41" s="6">
        <v>0</v>
      </c>
      <c r="J41" s="6">
        <v>0</v>
      </c>
      <c r="K41" s="136">
        <f>F41+G41+I41+J41</f>
        <v>136517</v>
      </c>
      <c r="L41" s="14"/>
    </row>
    <row r="42" spans="2:12" ht="12.75">
      <c r="B42" s="88">
        <v>2</v>
      </c>
      <c r="C42" s="824"/>
      <c r="D42" s="16" t="s">
        <v>25</v>
      </c>
      <c r="E42" s="137"/>
      <c r="F42" s="167">
        <v>166668</v>
      </c>
      <c r="G42" s="6">
        <v>131314</v>
      </c>
      <c r="H42" s="6">
        <v>131314</v>
      </c>
      <c r="I42" s="6">
        <v>131314</v>
      </c>
      <c r="J42" s="6">
        <v>47701.93</v>
      </c>
      <c r="K42" s="136">
        <f>F42+G42+I42+J42</f>
        <v>476997.93</v>
      </c>
      <c r="L42" s="14"/>
    </row>
    <row r="43" spans="2:15" s="9" customFormat="1" ht="18.75" customHeight="1" thickBot="1">
      <c r="B43" s="59"/>
      <c r="C43" s="825"/>
      <c r="D43" s="3" t="s">
        <v>5</v>
      </c>
      <c r="E43" s="3">
        <v>10702800</v>
      </c>
      <c r="F43" s="3">
        <f aca="true" t="shared" si="6" ref="F43:K43">SUM(F38:F42)</f>
        <v>2892650</v>
      </c>
      <c r="G43" s="3">
        <f t="shared" si="6"/>
        <v>2370375</v>
      </c>
      <c r="H43" s="3">
        <f>SUM(H38:H42)</f>
        <v>2370375</v>
      </c>
      <c r="I43" s="3">
        <f t="shared" si="6"/>
        <v>2370375</v>
      </c>
      <c r="J43" s="3">
        <f t="shared" si="6"/>
        <v>769569.7700000001</v>
      </c>
      <c r="K43" s="98">
        <f t="shared" si="6"/>
        <v>8402969.77</v>
      </c>
      <c r="N43" s="55"/>
      <c r="O43" s="55"/>
    </row>
    <row r="44" spans="2:15" s="9" customFormat="1" ht="19.5" customHeight="1">
      <c r="B44" s="139">
        <v>1</v>
      </c>
      <c r="C44" s="823" t="s">
        <v>33</v>
      </c>
      <c r="D44" s="142" t="s">
        <v>16</v>
      </c>
      <c r="E44" s="85"/>
      <c r="F44" s="166">
        <v>158090</v>
      </c>
      <c r="G44" s="6">
        <v>197651</v>
      </c>
      <c r="H44" s="6">
        <v>197651</v>
      </c>
      <c r="I44" s="6">
        <v>197651</v>
      </c>
      <c r="J44" s="6">
        <v>61488</v>
      </c>
      <c r="K44" s="136">
        <f>F44+G44+I44+J44</f>
        <v>614880</v>
      </c>
      <c r="N44" s="55"/>
      <c r="O44" s="55"/>
    </row>
    <row r="45" spans="2:15" s="9" customFormat="1" ht="12.75">
      <c r="B45" s="138">
        <v>2</v>
      </c>
      <c r="C45" s="824"/>
      <c r="D45" s="179" t="s">
        <v>60</v>
      </c>
      <c r="E45" s="6"/>
      <c r="F45" s="167">
        <v>11090</v>
      </c>
      <c r="G45" s="6">
        <v>0</v>
      </c>
      <c r="H45" s="6">
        <v>0</v>
      </c>
      <c r="I45" s="6">
        <v>0</v>
      </c>
      <c r="J45" s="6">
        <v>0</v>
      </c>
      <c r="K45" s="136">
        <f>F45+G45+I45+J45</f>
        <v>11090</v>
      </c>
      <c r="N45" s="55"/>
      <c r="O45" s="55"/>
    </row>
    <row r="46" spans="2:15" s="9" customFormat="1" ht="15.75" customHeight="1" thickBot="1">
      <c r="B46" s="59"/>
      <c r="C46" s="825"/>
      <c r="D46" s="143" t="s">
        <v>5</v>
      </c>
      <c r="E46" s="3">
        <v>625970</v>
      </c>
      <c r="F46" s="3">
        <f aca="true" t="shared" si="7" ref="F46:K46">SUM(F44:F45)</f>
        <v>169180</v>
      </c>
      <c r="G46" s="3">
        <f t="shared" si="7"/>
        <v>197651</v>
      </c>
      <c r="H46" s="3">
        <f>SUM(H44:H45)</f>
        <v>197651</v>
      </c>
      <c r="I46" s="3">
        <f t="shared" si="7"/>
        <v>197651</v>
      </c>
      <c r="J46" s="3">
        <f t="shared" si="7"/>
        <v>61488</v>
      </c>
      <c r="K46" s="98">
        <f t="shared" si="7"/>
        <v>625970</v>
      </c>
      <c r="N46" s="55"/>
      <c r="O46" s="55"/>
    </row>
    <row r="47" spans="2:12" ht="12.75">
      <c r="B47" s="95">
        <v>1</v>
      </c>
      <c r="C47" s="823" t="s">
        <v>34</v>
      </c>
      <c r="D47" s="94" t="s">
        <v>24</v>
      </c>
      <c r="E47" s="85"/>
      <c r="F47" s="168">
        <v>246197</v>
      </c>
      <c r="G47" s="6">
        <v>270100</v>
      </c>
      <c r="H47" s="6">
        <v>270100</v>
      </c>
      <c r="I47" s="6">
        <v>270100</v>
      </c>
      <c r="J47" s="6">
        <v>87378.57</v>
      </c>
      <c r="K47" s="136">
        <f aca="true" t="shared" si="8" ref="K47:K52">F47+G47+I47+J47</f>
        <v>873775.5700000001</v>
      </c>
      <c r="L47" s="14"/>
    </row>
    <row r="48" spans="2:12" ht="12.75">
      <c r="B48" s="88">
        <v>6</v>
      </c>
      <c r="C48" s="824"/>
      <c r="D48" s="179" t="s">
        <v>62</v>
      </c>
      <c r="E48" s="137"/>
      <c r="F48" s="6">
        <v>83998</v>
      </c>
      <c r="G48" s="6">
        <v>0</v>
      </c>
      <c r="H48" s="6">
        <v>0</v>
      </c>
      <c r="I48" s="6">
        <v>0</v>
      </c>
      <c r="J48" s="6">
        <v>0</v>
      </c>
      <c r="K48" s="136">
        <f t="shared" si="8"/>
        <v>83998</v>
      </c>
      <c r="L48" s="14"/>
    </row>
    <row r="49" spans="2:12" ht="12.75">
      <c r="B49" s="88">
        <v>4</v>
      </c>
      <c r="C49" s="824"/>
      <c r="D49" s="105" t="s">
        <v>73</v>
      </c>
      <c r="E49" s="6"/>
      <c r="F49" s="167">
        <v>1549</v>
      </c>
      <c r="G49" s="6">
        <v>0</v>
      </c>
      <c r="H49" s="6">
        <v>0</v>
      </c>
      <c r="I49" s="6">
        <v>0</v>
      </c>
      <c r="J49" s="6">
        <v>0</v>
      </c>
      <c r="K49" s="136">
        <f t="shared" si="8"/>
        <v>1549</v>
      </c>
      <c r="L49" s="14"/>
    </row>
    <row r="50" spans="2:12" ht="12.75">
      <c r="B50" s="88">
        <v>5</v>
      </c>
      <c r="C50" s="824"/>
      <c r="D50" s="179" t="s">
        <v>61</v>
      </c>
      <c r="E50" s="6"/>
      <c r="F50" s="167">
        <v>3628</v>
      </c>
      <c r="G50" s="6">
        <v>0</v>
      </c>
      <c r="H50" s="6">
        <v>0</v>
      </c>
      <c r="I50" s="6">
        <v>0</v>
      </c>
      <c r="J50" s="6">
        <v>0</v>
      </c>
      <c r="K50" s="136">
        <f t="shared" si="8"/>
        <v>3628</v>
      </c>
      <c r="L50" s="14"/>
    </row>
    <row r="51" spans="2:12" ht="12.75">
      <c r="B51" s="88">
        <v>3</v>
      </c>
      <c r="C51" s="824"/>
      <c r="D51" s="16" t="s">
        <v>35</v>
      </c>
      <c r="E51" s="6"/>
      <c r="F51" s="167">
        <v>7444</v>
      </c>
      <c r="G51" s="6">
        <v>0</v>
      </c>
      <c r="H51" s="6">
        <v>0</v>
      </c>
      <c r="I51" s="6">
        <v>0</v>
      </c>
      <c r="J51" s="6">
        <v>0</v>
      </c>
      <c r="K51" s="136">
        <f t="shared" si="8"/>
        <v>7444</v>
      </c>
      <c r="L51" s="14"/>
    </row>
    <row r="52" spans="2:12" ht="12.75">
      <c r="B52" s="88">
        <v>2</v>
      </c>
      <c r="C52" s="824"/>
      <c r="D52" s="16" t="s">
        <v>25</v>
      </c>
      <c r="E52" s="6"/>
      <c r="F52" s="167">
        <v>103754</v>
      </c>
      <c r="G52" s="6">
        <v>68274</v>
      </c>
      <c r="H52" s="6">
        <v>68274</v>
      </c>
      <c r="I52" s="6">
        <v>68274</v>
      </c>
      <c r="J52" s="6">
        <v>26701.26</v>
      </c>
      <c r="K52" s="136">
        <f t="shared" si="8"/>
        <v>267003.26</v>
      </c>
      <c r="L52" s="14"/>
    </row>
    <row r="53" spans="2:15" s="9" customFormat="1" ht="13.5" thickBot="1">
      <c r="B53" s="59"/>
      <c r="C53" s="825"/>
      <c r="D53" s="3" t="s">
        <v>5</v>
      </c>
      <c r="E53" s="3">
        <v>1652300</v>
      </c>
      <c r="F53" s="3">
        <f aca="true" t="shared" si="9" ref="F53:K53">SUM(F47:F52)</f>
        <v>446570</v>
      </c>
      <c r="G53" s="3">
        <f t="shared" si="9"/>
        <v>338374</v>
      </c>
      <c r="H53" s="3">
        <f>SUM(H47:H52)</f>
        <v>338374</v>
      </c>
      <c r="I53" s="3">
        <f t="shared" si="9"/>
        <v>338374</v>
      </c>
      <c r="J53" s="3">
        <f t="shared" si="9"/>
        <v>114079.83</v>
      </c>
      <c r="K53" s="98">
        <f t="shared" si="9"/>
        <v>1237397.83</v>
      </c>
      <c r="N53" s="55"/>
      <c r="O53" s="55"/>
    </row>
    <row r="54" spans="2:15" s="9" customFormat="1" ht="12.75" customHeight="1">
      <c r="B54" s="139">
        <v>1</v>
      </c>
      <c r="C54" s="823" t="s">
        <v>40</v>
      </c>
      <c r="D54" s="142" t="s">
        <v>16</v>
      </c>
      <c r="E54" s="85"/>
      <c r="F54" s="166">
        <v>110843</v>
      </c>
      <c r="G54" s="6">
        <v>185584</v>
      </c>
      <c r="H54" s="6">
        <v>185584</v>
      </c>
      <c r="I54" s="6">
        <v>139936</v>
      </c>
      <c r="J54" s="6">
        <v>0</v>
      </c>
      <c r="K54" s="136">
        <f>F54+G54+I54+J54</f>
        <v>436363</v>
      </c>
      <c r="L54" s="14"/>
      <c r="M54" s="8"/>
      <c r="N54" s="55"/>
      <c r="O54" s="55"/>
    </row>
    <row r="55" spans="2:15" s="9" customFormat="1" ht="12.75">
      <c r="B55" s="138">
        <v>2</v>
      </c>
      <c r="C55" s="824"/>
      <c r="D55" s="179" t="s">
        <v>58</v>
      </c>
      <c r="E55" s="6"/>
      <c r="F55" s="167">
        <v>9717</v>
      </c>
      <c r="G55" s="6">
        <v>0</v>
      </c>
      <c r="H55" s="6">
        <v>0</v>
      </c>
      <c r="I55" s="6">
        <v>0</v>
      </c>
      <c r="J55" s="6">
        <v>0</v>
      </c>
      <c r="K55" s="136">
        <f>F55+G55+I55+J55</f>
        <v>9717</v>
      </c>
      <c r="N55" s="55"/>
      <c r="O55" s="55"/>
    </row>
    <row r="56" spans="2:15" s="9" customFormat="1" ht="13.5" thickBot="1">
      <c r="B56" s="59"/>
      <c r="C56" s="825"/>
      <c r="D56" s="3" t="s">
        <v>5</v>
      </c>
      <c r="E56" s="3">
        <v>446080</v>
      </c>
      <c r="F56" s="3">
        <f aca="true" t="shared" si="10" ref="F56:K56">SUM(F54:F55)</f>
        <v>120560</v>
      </c>
      <c r="G56" s="3">
        <f t="shared" si="10"/>
        <v>185584</v>
      </c>
      <c r="H56" s="3">
        <f>SUM(H54:H55)</f>
        <v>185584</v>
      </c>
      <c r="I56" s="3">
        <f t="shared" si="10"/>
        <v>139936</v>
      </c>
      <c r="J56" s="3">
        <f t="shared" si="10"/>
        <v>0</v>
      </c>
      <c r="K56" s="98">
        <f t="shared" si="10"/>
        <v>446080</v>
      </c>
      <c r="N56" s="55"/>
      <c r="O56" s="55"/>
    </row>
    <row r="57" spans="2:15" s="9" customFormat="1" ht="26.25" customHeight="1">
      <c r="B57" s="139">
        <v>1</v>
      </c>
      <c r="C57" s="823" t="s">
        <v>43</v>
      </c>
      <c r="D57" s="94" t="s">
        <v>24</v>
      </c>
      <c r="E57" s="85"/>
      <c r="F57" s="166">
        <v>163730</v>
      </c>
      <c r="G57" s="6">
        <v>0</v>
      </c>
      <c r="H57" s="6">
        <v>0</v>
      </c>
      <c r="I57" s="6">
        <v>0</v>
      </c>
      <c r="J57" s="6">
        <v>0</v>
      </c>
      <c r="K57" s="136">
        <f>F57+G57+I57+J57</f>
        <v>163730</v>
      </c>
      <c r="N57" s="55"/>
      <c r="O57" s="55"/>
    </row>
    <row r="58" spans="2:15" s="9" customFormat="1" ht="12.75">
      <c r="B58" s="138">
        <v>2</v>
      </c>
      <c r="C58" s="824"/>
      <c r="D58" s="179" t="s">
        <v>58</v>
      </c>
      <c r="E58" s="6"/>
      <c r="F58" s="167">
        <v>153420</v>
      </c>
      <c r="G58" s="6">
        <v>0</v>
      </c>
      <c r="H58" s="6">
        <v>0</v>
      </c>
      <c r="I58" s="6">
        <v>0</v>
      </c>
      <c r="J58" s="6">
        <v>0</v>
      </c>
      <c r="K58" s="136">
        <f>F58+G58+I58+J58</f>
        <v>153420</v>
      </c>
      <c r="N58" s="55"/>
      <c r="O58" s="55"/>
    </row>
    <row r="59" spans="2:15" s="9" customFormat="1" ht="13.5" thickBot="1">
      <c r="B59" s="59"/>
      <c r="C59" s="825"/>
      <c r="D59" s="3" t="s">
        <v>5</v>
      </c>
      <c r="E59" s="3">
        <v>1173450</v>
      </c>
      <c r="F59" s="3">
        <f aca="true" t="shared" si="11" ref="F59:K59">SUM(F57:F58)</f>
        <v>317150</v>
      </c>
      <c r="G59" s="3">
        <f t="shared" si="11"/>
        <v>0</v>
      </c>
      <c r="H59" s="3">
        <f>SUM(H57:H58)</f>
        <v>0</v>
      </c>
      <c r="I59" s="3">
        <f t="shared" si="11"/>
        <v>0</v>
      </c>
      <c r="J59" s="3">
        <f t="shared" si="11"/>
        <v>0</v>
      </c>
      <c r="K59" s="98">
        <f t="shared" si="11"/>
        <v>317150</v>
      </c>
      <c r="N59" s="55"/>
      <c r="O59" s="55"/>
    </row>
    <row r="60" spans="2:15" s="9" customFormat="1" ht="12.75">
      <c r="B60" s="108"/>
      <c r="C60" s="147"/>
      <c r="D60" s="4"/>
      <c r="E60" s="4"/>
      <c r="F60" s="4"/>
      <c r="G60" s="55"/>
      <c r="H60" s="55"/>
      <c r="I60" s="55"/>
      <c r="J60" s="55"/>
      <c r="K60" s="55"/>
      <c r="N60" s="55"/>
      <c r="O60" s="55"/>
    </row>
    <row r="61" spans="2:15" s="9" customFormat="1" ht="12.75">
      <c r="B61" s="108"/>
      <c r="C61" s="124" t="s">
        <v>49</v>
      </c>
      <c r="D61" s="4"/>
      <c r="E61" s="4"/>
      <c r="F61" s="4"/>
      <c r="G61" s="55"/>
      <c r="H61" s="55"/>
      <c r="I61" s="55"/>
      <c r="J61" s="55"/>
      <c r="K61" s="55"/>
      <c r="N61" s="55"/>
      <c r="O61" s="55"/>
    </row>
    <row r="62" spans="2:15" s="9" customFormat="1" ht="12.75">
      <c r="B62" s="108"/>
      <c r="C62" s="71" t="s">
        <v>50</v>
      </c>
      <c r="D62" s="4"/>
      <c r="E62" s="4"/>
      <c r="F62" s="4"/>
      <c r="G62" s="55"/>
      <c r="H62" s="55"/>
      <c r="I62" s="55"/>
      <c r="J62" s="55"/>
      <c r="K62" s="55"/>
      <c r="N62" s="55"/>
      <c r="O62" s="55"/>
    </row>
    <row r="63" spans="2:15" s="9" customFormat="1" ht="12.75">
      <c r="B63" s="108"/>
      <c r="C63" s="131"/>
      <c r="D63" s="4"/>
      <c r="E63" s="4"/>
      <c r="F63" s="133"/>
      <c r="G63" s="133"/>
      <c r="H63" s="130"/>
      <c r="I63" s="130"/>
      <c r="J63" s="55"/>
      <c r="K63" s="55"/>
      <c r="N63" s="55"/>
      <c r="O63" s="55"/>
    </row>
    <row r="64" spans="2:15" s="9" customFormat="1" ht="12.75">
      <c r="B64" s="108"/>
      <c r="C64" s="99" t="s">
        <v>55</v>
      </c>
      <c r="D64" s="4"/>
      <c r="E64" s="4"/>
      <c r="F64" s="71" t="s">
        <v>51</v>
      </c>
      <c r="G64" s="132"/>
      <c r="H64" s="131"/>
      <c r="I64" s="131"/>
      <c r="J64" s="55"/>
      <c r="K64" s="55"/>
      <c r="N64" s="55"/>
      <c r="O64" s="55"/>
    </row>
    <row r="65" spans="2:15" s="9" customFormat="1" ht="12.75">
      <c r="B65" s="108"/>
      <c r="C65" s="147"/>
      <c r="D65" s="4"/>
      <c r="E65" s="4"/>
      <c r="F65" s="71" t="s">
        <v>75</v>
      </c>
      <c r="G65" s="132"/>
      <c r="H65" s="131"/>
      <c r="I65" s="131"/>
      <c r="J65" s="55"/>
      <c r="K65" s="55"/>
      <c r="N65" s="55"/>
      <c r="O65" s="55"/>
    </row>
    <row r="66" spans="2:15" s="9" customFormat="1" ht="12.75">
      <c r="B66" s="108"/>
      <c r="C66" s="147"/>
      <c r="D66" s="4"/>
      <c r="E66" s="4"/>
      <c r="F66" s="121"/>
      <c r="G66" s="132"/>
      <c r="H66" s="131"/>
      <c r="I66" s="123" t="s">
        <v>74</v>
      </c>
      <c r="J66" s="55"/>
      <c r="K66" s="55"/>
      <c r="N66" s="55"/>
      <c r="O66" s="55"/>
    </row>
    <row r="67" spans="2:15" s="9" customFormat="1" ht="12.75">
      <c r="B67" s="108"/>
      <c r="C67" s="147"/>
      <c r="D67" s="4"/>
      <c r="E67" s="4"/>
      <c r="F67" s="121"/>
      <c r="G67" s="132"/>
      <c r="H67" s="131"/>
      <c r="I67" s="123" t="s">
        <v>76</v>
      </c>
      <c r="J67" s="55"/>
      <c r="K67" s="55"/>
      <c r="N67" s="55"/>
      <c r="O67" s="55"/>
    </row>
    <row r="68" spans="2:15" s="9" customFormat="1" ht="12.75">
      <c r="B68" s="108"/>
      <c r="C68" s="147"/>
      <c r="D68" s="4"/>
      <c r="E68" s="4"/>
      <c r="F68" s="131"/>
      <c r="G68" s="132"/>
      <c r="H68" s="131"/>
      <c r="I68" s="131"/>
      <c r="J68" s="55"/>
      <c r="K68" s="55"/>
      <c r="N68" s="55"/>
      <c r="O68" s="55"/>
    </row>
    <row r="69" spans="2:15" s="9" customFormat="1" ht="12.75">
      <c r="B69" s="108"/>
      <c r="C69" s="147"/>
      <c r="D69" s="4"/>
      <c r="E69" s="4"/>
      <c r="F69" s="4"/>
      <c r="G69" s="55"/>
      <c r="H69" s="55"/>
      <c r="I69" s="55"/>
      <c r="J69" s="55"/>
      <c r="K69" s="55"/>
      <c r="N69" s="55"/>
      <c r="O69" s="55"/>
    </row>
    <row r="70" spans="2:15" s="9" customFormat="1" ht="13.5" thickBot="1">
      <c r="B70" s="108"/>
      <c r="C70" s="147"/>
      <c r="D70" s="4"/>
      <c r="E70" s="4"/>
      <c r="F70" s="4"/>
      <c r="G70" s="55"/>
      <c r="H70" s="55"/>
      <c r="I70" s="55"/>
      <c r="J70" s="55"/>
      <c r="K70" s="55"/>
      <c r="N70" s="55"/>
      <c r="O70" s="55"/>
    </row>
    <row r="71" spans="2:15" s="9" customFormat="1" ht="12.75" customHeight="1">
      <c r="B71" s="174">
        <v>1</v>
      </c>
      <c r="C71" s="826" t="s">
        <v>44</v>
      </c>
      <c r="D71" s="94" t="s">
        <v>24</v>
      </c>
      <c r="E71" s="85"/>
      <c r="F71" s="168">
        <v>902940</v>
      </c>
      <c r="G71" s="85">
        <v>1168081</v>
      </c>
      <c r="H71" s="85">
        <v>1168081</v>
      </c>
      <c r="I71" s="85">
        <v>1168081</v>
      </c>
      <c r="J71" s="85">
        <v>359900</v>
      </c>
      <c r="K71" s="135">
        <f>F71+G71+I71+J71</f>
        <v>3599002</v>
      </c>
      <c r="L71" s="55"/>
      <c r="M71" s="55"/>
      <c r="N71" s="55"/>
      <c r="O71" s="55"/>
    </row>
    <row r="72" spans="2:15" s="9" customFormat="1" ht="12.75">
      <c r="B72" s="175">
        <v>4</v>
      </c>
      <c r="C72" s="827"/>
      <c r="D72" s="179" t="s">
        <v>60</v>
      </c>
      <c r="E72" s="6"/>
      <c r="F72" s="6">
        <v>132527</v>
      </c>
      <c r="G72" s="6">
        <v>433387</v>
      </c>
      <c r="H72" s="6">
        <v>433387</v>
      </c>
      <c r="I72" s="6">
        <v>433387</v>
      </c>
      <c r="J72" s="6">
        <v>111034</v>
      </c>
      <c r="K72" s="136">
        <f>F72+G72+I72+J72</f>
        <v>1110335</v>
      </c>
      <c r="L72" s="55"/>
      <c r="M72" s="55"/>
      <c r="N72" s="55"/>
      <c r="O72" s="55"/>
    </row>
    <row r="73" spans="2:15" s="9" customFormat="1" ht="15" customHeight="1">
      <c r="B73" s="175">
        <v>3</v>
      </c>
      <c r="C73" s="827"/>
      <c r="D73" s="179" t="s">
        <v>58</v>
      </c>
      <c r="E73" s="6"/>
      <c r="F73" s="167">
        <v>135786</v>
      </c>
      <c r="G73" s="6">
        <v>0</v>
      </c>
      <c r="H73" s="6">
        <v>0</v>
      </c>
      <c r="I73" s="6">
        <v>0</v>
      </c>
      <c r="J73" s="6">
        <v>0</v>
      </c>
      <c r="K73" s="136">
        <f>F73+G73+I73+J73</f>
        <v>135786</v>
      </c>
      <c r="N73" s="55"/>
      <c r="O73" s="55"/>
    </row>
    <row r="74" spans="2:15" s="9" customFormat="1" ht="12.75">
      <c r="B74" s="175">
        <v>2</v>
      </c>
      <c r="C74" s="827"/>
      <c r="D74" s="179" t="s">
        <v>59</v>
      </c>
      <c r="E74" s="6"/>
      <c r="F74" s="167">
        <v>189437</v>
      </c>
      <c r="G74" s="6">
        <v>0</v>
      </c>
      <c r="H74" s="6">
        <v>0</v>
      </c>
      <c r="I74" s="6">
        <v>0</v>
      </c>
      <c r="J74" s="6">
        <v>0</v>
      </c>
      <c r="K74" s="136">
        <f>F74+G74+I74+J74</f>
        <v>189437</v>
      </c>
      <c r="N74" s="55"/>
      <c r="O74" s="55"/>
    </row>
    <row r="75" spans="2:15" s="9" customFormat="1" ht="15.75" customHeight="1" thickBot="1">
      <c r="B75" s="176"/>
      <c r="C75" s="828"/>
      <c r="D75" s="3" t="s">
        <v>5</v>
      </c>
      <c r="E75" s="3">
        <v>5034560</v>
      </c>
      <c r="F75" s="164">
        <f aca="true" t="shared" si="12" ref="F75:K75">SUM(F71:F74)</f>
        <v>1360690</v>
      </c>
      <c r="G75" s="164">
        <f t="shared" si="12"/>
        <v>1601468</v>
      </c>
      <c r="H75" s="164">
        <f>SUM(H71:H74)</f>
        <v>1601468</v>
      </c>
      <c r="I75" s="164">
        <f t="shared" si="12"/>
        <v>1601468</v>
      </c>
      <c r="J75" s="164">
        <f t="shared" si="12"/>
        <v>470934</v>
      </c>
      <c r="K75" s="98">
        <f t="shared" si="12"/>
        <v>5034560</v>
      </c>
      <c r="L75" s="55"/>
      <c r="N75" s="55"/>
      <c r="O75" s="55"/>
    </row>
    <row r="76" spans="2:15" s="9" customFormat="1" ht="51.75" thickBot="1">
      <c r="B76" s="140">
        <v>1</v>
      </c>
      <c r="C76" s="117" t="s">
        <v>45</v>
      </c>
      <c r="D76" s="177" t="s">
        <v>24</v>
      </c>
      <c r="E76" s="93">
        <v>0</v>
      </c>
      <c r="F76" s="172">
        <v>0</v>
      </c>
      <c r="G76" s="93">
        <v>0</v>
      </c>
      <c r="H76" s="93">
        <v>0</v>
      </c>
      <c r="I76" s="93">
        <v>0</v>
      </c>
      <c r="J76" s="93">
        <v>0</v>
      </c>
      <c r="K76" s="96">
        <v>0</v>
      </c>
      <c r="N76" s="55"/>
      <c r="O76" s="55"/>
    </row>
    <row r="77" spans="2:11" ht="19.5" customHeight="1">
      <c r="B77" s="95">
        <v>3</v>
      </c>
      <c r="C77" s="823" t="s">
        <v>42</v>
      </c>
      <c r="D77" s="94" t="s">
        <v>24</v>
      </c>
      <c r="E77" s="85"/>
      <c r="F77" s="166">
        <v>0</v>
      </c>
      <c r="G77" s="85">
        <v>0</v>
      </c>
      <c r="H77" s="85">
        <v>0</v>
      </c>
      <c r="I77" s="85">
        <v>0</v>
      </c>
      <c r="J77" s="85">
        <v>0</v>
      </c>
      <c r="K77" s="136">
        <f>F77+G77+I77+J77</f>
        <v>0</v>
      </c>
    </row>
    <row r="78" spans="2:11" ht="12.75">
      <c r="B78" s="88">
        <v>4</v>
      </c>
      <c r="C78" s="824"/>
      <c r="D78" s="16" t="s">
        <v>28</v>
      </c>
      <c r="E78" s="6"/>
      <c r="F78" s="167">
        <v>51816</v>
      </c>
      <c r="G78" s="6">
        <v>0</v>
      </c>
      <c r="H78" s="6">
        <v>0</v>
      </c>
      <c r="I78" s="6">
        <v>0</v>
      </c>
      <c r="J78" s="6">
        <v>0</v>
      </c>
      <c r="K78" s="136">
        <f>F78+G78+I78+J78</f>
        <v>51816</v>
      </c>
    </row>
    <row r="79" spans="2:13" ht="12.75" customHeight="1">
      <c r="B79" s="170">
        <v>1</v>
      </c>
      <c r="C79" s="824"/>
      <c r="D79" s="119" t="s">
        <v>26</v>
      </c>
      <c r="E79" s="92"/>
      <c r="F79" s="169">
        <v>243160</v>
      </c>
      <c r="G79" s="6">
        <v>381065</v>
      </c>
      <c r="H79" s="6">
        <v>381065</v>
      </c>
      <c r="I79" s="6">
        <v>381065</v>
      </c>
      <c r="J79" s="6">
        <v>111696</v>
      </c>
      <c r="K79" s="136">
        <f>F79+G79+I79+J79</f>
        <v>1116986</v>
      </c>
      <c r="M79" s="14"/>
    </row>
    <row r="80" spans="2:13" ht="12.75">
      <c r="B80" s="88">
        <v>2</v>
      </c>
      <c r="C80" s="824"/>
      <c r="D80" s="16" t="s">
        <v>25</v>
      </c>
      <c r="E80" s="6"/>
      <c r="F80" s="167">
        <v>229624</v>
      </c>
      <c r="G80" s="6">
        <v>232681</v>
      </c>
      <c r="H80" s="6">
        <v>232681</v>
      </c>
      <c r="I80" s="6">
        <v>232681</v>
      </c>
      <c r="J80" s="6">
        <v>77222</v>
      </c>
      <c r="K80" s="136">
        <f>F80+G80+I80+J80</f>
        <v>772208</v>
      </c>
      <c r="M80" s="14"/>
    </row>
    <row r="81" spans="2:15" s="9" customFormat="1" ht="13.5" thickBot="1">
      <c r="B81" s="59"/>
      <c r="C81" s="825"/>
      <c r="D81" s="3" t="s">
        <v>5</v>
      </c>
      <c r="E81" s="3">
        <v>1941010</v>
      </c>
      <c r="F81" s="3">
        <f aca="true" t="shared" si="13" ref="F81:K81">SUM(F77:F80)</f>
        <v>524600</v>
      </c>
      <c r="G81" s="3">
        <f t="shared" si="13"/>
        <v>613746</v>
      </c>
      <c r="H81" s="3">
        <f>SUM(H77:H80)</f>
        <v>613746</v>
      </c>
      <c r="I81" s="3">
        <f t="shared" si="13"/>
        <v>613746</v>
      </c>
      <c r="J81" s="3">
        <f t="shared" si="13"/>
        <v>188918</v>
      </c>
      <c r="K81" s="98">
        <f t="shared" si="13"/>
        <v>1941010</v>
      </c>
      <c r="L81" s="55"/>
      <c r="N81" s="55"/>
      <c r="O81" s="55"/>
    </row>
    <row r="82" spans="2:15" s="9" customFormat="1" ht="27.75" customHeight="1">
      <c r="B82" s="170">
        <v>1</v>
      </c>
      <c r="C82" s="824" t="s">
        <v>57</v>
      </c>
      <c r="D82" s="178" t="s">
        <v>25</v>
      </c>
      <c r="E82" s="92"/>
      <c r="F82" s="169">
        <v>1893</v>
      </c>
      <c r="G82" s="183">
        <v>0</v>
      </c>
      <c r="H82" s="183">
        <v>0</v>
      </c>
      <c r="I82" s="183">
        <v>0</v>
      </c>
      <c r="J82" s="183">
        <v>0</v>
      </c>
      <c r="K82" s="136">
        <f>F82+G82+I82+J82</f>
        <v>1893</v>
      </c>
      <c r="N82" s="55"/>
      <c r="O82" s="55"/>
    </row>
    <row r="83" spans="2:15" s="9" customFormat="1" ht="17.25" customHeight="1">
      <c r="B83" s="88">
        <v>2</v>
      </c>
      <c r="C83" s="824"/>
      <c r="D83" s="179" t="s">
        <v>24</v>
      </c>
      <c r="E83" s="6"/>
      <c r="F83" s="167">
        <v>12617</v>
      </c>
      <c r="G83" s="6">
        <v>17005</v>
      </c>
      <c r="H83" s="6">
        <v>17005</v>
      </c>
      <c r="I83" s="6">
        <v>17005</v>
      </c>
      <c r="J83" s="6">
        <v>5180</v>
      </c>
      <c r="K83" s="136">
        <f>F83+G83+I83+J83</f>
        <v>51807</v>
      </c>
      <c r="N83" s="55"/>
      <c r="O83" s="55"/>
    </row>
    <row r="84" spans="2:15" s="9" customFormat="1" ht="13.5" thickBot="1">
      <c r="B84" s="59"/>
      <c r="C84" s="825"/>
      <c r="D84" s="3" t="s">
        <v>5</v>
      </c>
      <c r="E84" s="3">
        <v>53700</v>
      </c>
      <c r="F84" s="114">
        <f aca="true" t="shared" si="14" ref="F84:K84">SUM(F82:F83)</f>
        <v>14510</v>
      </c>
      <c r="G84" s="114">
        <f t="shared" si="14"/>
        <v>17005</v>
      </c>
      <c r="H84" s="114">
        <f>SUM(H82:H83)</f>
        <v>17005</v>
      </c>
      <c r="I84" s="114">
        <f t="shared" si="14"/>
        <v>17005</v>
      </c>
      <c r="J84" s="114">
        <f t="shared" si="14"/>
        <v>5180</v>
      </c>
      <c r="K84" s="116">
        <f t="shared" si="14"/>
        <v>53700</v>
      </c>
      <c r="N84" s="55"/>
      <c r="O84" s="55"/>
    </row>
    <row r="85" spans="2:15" s="9" customFormat="1" ht="13.5" thickBot="1">
      <c r="B85" s="140"/>
      <c r="C85" s="93"/>
      <c r="D85" s="93" t="s">
        <v>22</v>
      </c>
      <c r="E85" s="93">
        <f>E15+E20+E27+E32+E37+E43+E46+E53+E56+E59+E75+E76+E81+E84</f>
        <v>36912250</v>
      </c>
      <c r="F85" s="93">
        <f aca="true" t="shared" si="15" ref="F85:K85">F15+F20+F27+F32+F37+F43+F46+F53+F56+F59+F75+F76+F81+F84</f>
        <v>10256290</v>
      </c>
      <c r="G85" s="93">
        <f t="shared" si="15"/>
        <v>9676929</v>
      </c>
      <c r="H85" s="93">
        <f>H15+H20+H27+H32+H37+H43+H46+H53+H56+H59+H75+H76+H81+H84</f>
        <v>9852953.129999999</v>
      </c>
      <c r="I85" s="93">
        <f t="shared" si="15"/>
        <v>9631281</v>
      </c>
      <c r="J85" s="93">
        <f t="shared" si="15"/>
        <v>3046117.56</v>
      </c>
      <c r="K85" s="96">
        <f t="shared" si="15"/>
        <v>32786641.689999998</v>
      </c>
      <c r="N85" s="55"/>
      <c r="O85" s="55"/>
    </row>
    <row r="86" spans="2:15" s="130" customFormat="1" ht="12.75">
      <c r="B86" s="71"/>
      <c r="C86" s="131"/>
      <c r="D86" s="131"/>
      <c r="E86" s="133"/>
      <c r="F86" s="20"/>
      <c r="G86" s="20"/>
      <c r="H86" s="20"/>
      <c r="I86" s="20"/>
      <c r="J86" s="20"/>
      <c r="K86" s="20"/>
      <c r="N86" s="133"/>
      <c r="O86" s="133"/>
    </row>
    <row r="87" spans="2:15" s="50" customFormat="1" ht="12.75">
      <c r="B87" s="60"/>
      <c r="C87" s="124" t="s">
        <v>49</v>
      </c>
      <c r="E87" s="54"/>
      <c r="F87" s="163"/>
      <c r="G87" s="163"/>
      <c r="H87" s="163"/>
      <c r="I87" s="163"/>
      <c r="J87" s="163"/>
      <c r="K87" s="163"/>
      <c r="N87" s="54"/>
      <c r="O87" s="54"/>
    </row>
    <row r="88" spans="2:15" s="130" customFormat="1" ht="12.75">
      <c r="B88" s="71"/>
      <c r="C88" s="71" t="s">
        <v>50</v>
      </c>
      <c r="E88" s="133"/>
      <c r="F88" s="20"/>
      <c r="G88" s="20"/>
      <c r="H88" s="20"/>
      <c r="I88" s="20"/>
      <c r="J88" s="20"/>
      <c r="K88" s="20"/>
      <c r="N88" s="133"/>
      <c r="O88" s="133"/>
    </row>
    <row r="89" spans="2:15" s="131" customFormat="1" ht="12.75">
      <c r="B89" s="130"/>
      <c r="E89" s="132"/>
      <c r="F89" s="187"/>
      <c r="G89" s="187"/>
      <c r="H89" s="187"/>
      <c r="I89" s="187"/>
      <c r="J89" s="187"/>
      <c r="K89" s="187"/>
      <c r="N89" s="132"/>
      <c r="O89" s="132"/>
    </row>
    <row r="90" spans="2:15" s="131" customFormat="1" ht="12.75">
      <c r="B90" s="34"/>
      <c r="C90" s="99" t="s">
        <v>55</v>
      </c>
      <c r="E90" s="132"/>
      <c r="F90" s="187"/>
      <c r="G90" s="187"/>
      <c r="H90" s="187"/>
      <c r="I90" s="187"/>
      <c r="J90" s="187"/>
      <c r="K90" s="187"/>
      <c r="N90" s="132"/>
      <c r="O90" s="132"/>
    </row>
    <row r="91" spans="2:15" s="131" customFormat="1" ht="12.75">
      <c r="B91" s="34"/>
      <c r="E91" s="132"/>
      <c r="F91" s="133"/>
      <c r="G91" s="133"/>
      <c r="H91" s="130"/>
      <c r="I91" s="130"/>
      <c r="J91" s="187"/>
      <c r="K91" s="187"/>
      <c r="N91" s="132"/>
      <c r="O91" s="132"/>
    </row>
    <row r="92" spans="2:15" s="131" customFormat="1" ht="12.75">
      <c r="B92" s="20"/>
      <c r="C92" s="132"/>
      <c r="E92" s="132"/>
      <c r="F92" s="71" t="s">
        <v>51</v>
      </c>
      <c r="G92" s="132"/>
      <c r="J92" s="187"/>
      <c r="K92" s="187"/>
      <c r="N92" s="132"/>
      <c r="O92" s="132"/>
    </row>
    <row r="93" spans="2:15" s="131" customFormat="1" ht="12.75">
      <c r="B93" s="14"/>
      <c r="C93" s="128"/>
      <c r="D93" s="36"/>
      <c r="E93" s="132"/>
      <c r="F93" s="71" t="s">
        <v>75</v>
      </c>
      <c r="G93" s="132"/>
      <c r="J93" s="187"/>
      <c r="K93" s="187"/>
      <c r="N93" s="132"/>
      <c r="O93" s="132"/>
    </row>
    <row r="94" spans="3:15" s="36" customFormat="1" ht="12.75">
      <c r="C94" s="65"/>
      <c r="E94" s="58"/>
      <c r="F94" s="121"/>
      <c r="G94" s="132"/>
      <c r="H94" s="131"/>
      <c r="I94" s="123" t="s">
        <v>74</v>
      </c>
      <c r="J94" s="58"/>
      <c r="K94" s="58"/>
      <c r="N94" s="58"/>
      <c r="O94" s="58"/>
    </row>
    <row r="95" spans="3:15" s="36" customFormat="1" ht="12.75">
      <c r="C95" s="65"/>
      <c r="D95" s="18"/>
      <c r="E95" s="58"/>
      <c r="F95" s="121"/>
      <c r="G95" s="132"/>
      <c r="H95" s="131"/>
      <c r="I95" s="123" t="s">
        <v>76</v>
      </c>
      <c r="J95" s="58"/>
      <c r="K95" s="58"/>
      <c r="N95" s="58"/>
      <c r="O95" s="58"/>
    </row>
    <row r="96" spans="5:15" s="18" customFormat="1" ht="12.75">
      <c r="E96" s="33"/>
      <c r="F96" s="131"/>
      <c r="G96" s="132"/>
      <c r="H96" s="131"/>
      <c r="I96" s="131"/>
      <c r="J96" s="33"/>
      <c r="K96" s="33"/>
      <c r="N96" s="33"/>
      <c r="O96" s="33"/>
    </row>
  </sheetData>
  <sheetProtection selectLockedCells="1" selectUnlockedCells="1"/>
  <mergeCells count="13">
    <mergeCell ref="C47:C53"/>
    <mergeCell ref="C57:C59"/>
    <mergeCell ref="C71:C75"/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43"/>
  <sheetViews>
    <sheetView zoomScale="90" zoomScaleNormal="90" zoomScalePageLayoutView="0" workbookViewId="0" topLeftCell="B1">
      <pane ySplit="3" topLeftCell="A13" activePane="bottomLeft" state="frozen"/>
      <selection pane="topLeft" activeCell="O15" sqref="O15"/>
      <selection pane="bottomLeft" activeCell="U31" sqref="U31"/>
    </sheetView>
  </sheetViews>
  <sheetFormatPr defaultColWidth="9.140625" defaultRowHeight="12.75"/>
  <cols>
    <col min="1" max="1" width="2.8515625" style="8" customWidth="1"/>
    <col min="2" max="2" width="4.140625" style="25" customWidth="1"/>
    <col min="3" max="3" width="22.00390625" style="8" customWidth="1"/>
    <col min="4" max="4" width="29.57421875" style="8" customWidth="1"/>
    <col min="5" max="5" width="12.421875" style="235" customWidth="1"/>
    <col min="6" max="6" width="12.8515625" style="8" customWidth="1"/>
    <col min="7" max="7" width="14.00390625" style="8" customWidth="1"/>
    <col min="8" max="8" width="14.421875" style="8" customWidth="1"/>
    <col min="9" max="9" width="12.8515625" style="8" customWidth="1"/>
    <col min="10" max="10" width="13.00390625" style="8" customWidth="1"/>
    <col min="11" max="11" width="10.57421875" style="8" customWidth="1"/>
    <col min="12" max="12" width="12.57421875" style="8" customWidth="1"/>
    <col min="13" max="13" width="12.7109375" style="8" customWidth="1"/>
    <col min="14" max="14" width="12.140625" style="8" customWidth="1"/>
    <col min="15" max="15" width="13.140625" style="8" customWidth="1"/>
    <col min="16" max="16" width="12.28125" style="8" customWidth="1"/>
    <col min="17" max="17" width="14.421875" style="8" customWidth="1"/>
    <col min="18" max="18" width="14.00390625" style="8" customWidth="1"/>
    <col min="19" max="19" width="11.7109375" style="8" customWidth="1"/>
    <col min="20" max="20" width="12.57421875" style="8" customWidth="1"/>
    <col min="21" max="21" width="14.421875" style="8" customWidth="1"/>
    <col min="22" max="16384" width="9.140625" style="8" customWidth="1"/>
  </cols>
  <sheetData>
    <row r="1" ht="12.75" customHeight="1"/>
    <row r="2" spans="3:9" s="18" customFormat="1" ht="17.25" customHeight="1" thickBot="1">
      <c r="C2" s="834" t="s">
        <v>149</v>
      </c>
      <c r="D2" s="835"/>
      <c r="E2" s="835"/>
      <c r="H2" s="67"/>
      <c r="I2" s="289" t="s">
        <v>85</v>
      </c>
    </row>
    <row r="3" spans="2:21" s="9" customFormat="1" ht="57.75" customHeight="1" thickBot="1">
      <c r="B3" s="139" t="s">
        <v>11</v>
      </c>
      <c r="C3" s="330" t="s">
        <v>82</v>
      </c>
      <c r="D3" s="330" t="s">
        <v>1</v>
      </c>
      <c r="E3" s="283" t="s">
        <v>121</v>
      </c>
      <c r="F3" s="283" t="s">
        <v>122</v>
      </c>
      <c r="G3" s="579" t="s">
        <v>123</v>
      </c>
      <c r="H3" s="580" t="s">
        <v>124</v>
      </c>
      <c r="I3" s="581" t="s">
        <v>125</v>
      </c>
      <c r="J3" s="572" t="s">
        <v>126</v>
      </c>
      <c r="K3" s="582" t="s">
        <v>127</v>
      </c>
      <c r="L3" s="583" t="s">
        <v>128</v>
      </c>
      <c r="M3" s="582" t="s">
        <v>129</v>
      </c>
      <c r="N3" s="584" t="s">
        <v>130</v>
      </c>
      <c r="O3" s="582" t="s">
        <v>131</v>
      </c>
      <c r="P3" s="582" t="s">
        <v>132</v>
      </c>
      <c r="Q3" s="585" t="s">
        <v>133</v>
      </c>
      <c r="R3" s="584" t="s">
        <v>134</v>
      </c>
      <c r="S3" s="582" t="s">
        <v>135</v>
      </c>
      <c r="T3" s="389" t="s">
        <v>115</v>
      </c>
      <c r="U3" s="389" t="s">
        <v>141</v>
      </c>
    </row>
    <row r="4" spans="2:21" s="84" customFormat="1" ht="26.25" thickBot="1">
      <c r="B4" s="837">
        <v>1</v>
      </c>
      <c r="C4" s="821" t="s">
        <v>20</v>
      </c>
      <c r="D4" s="282" t="s">
        <v>90</v>
      </c>
      <c r="E4" s="284">
        <v>167000</v>
      </c>
      <c r="F4" s="284">
        <v>167000</v>
      </c>
      <c r="G4" s="284">
        <v>184000</v>
      </c>
      <c r="H4" s="458">
        <f>E4+F4+G4</f>
        <v>518000</v>
      </c>
      <c r="I4" s="284">
        <v>159000</v>
      </c>
      <c r="J4" s="284">
        <v>350090</v>
      </c>
      <c r="K4" s="284">
        <v>0</v>
      </c>
      <c r="L4" s="427">
        <f>H4+I4+J4+K4</f>
        <v>1027090</v>
      </c>
      <c r="M4" s="284">
        <v>700000</v>
      </c>
      <c r="N4" s="284">
        <v>0</v>
      </c>
      <c r="O4" s="284">
        <v>160000</v>
      </c>
      <c r="P4" s="427">
        <f>M4+N4+O4</f>
        <v>860000</v>
      </c>
      <c r="Q4" s="284">
        <v>255070</v>
      </c>
      <c r="R4" s="284">
        <v>0</v>
      </c>
      <c r="S4" s="284">
        <v>0</v>
      </c>
      <c r="T4" s="489">
        <f>Q4+R4+S4</f>
        <v>255070</v>
      </c>
      <c r="U4" s="538">
        <f>L4+P4+T4</f>
        <v>2142160</v>
      </c>
    </row>
    <row r="5" spans="2:21" s="7" customFormat="1" ht="13.5" thickBot="1">
      <c r="B5" s="802"/>
      <c r="C5" s="822"/>
      <c r="D5" s="3" t="s">
        <v>5</v>
      </c>
      <c r="E5" s="285">
        <f aca="true" t="shared" si="0" ref="E5:U5">E4</f>
        <v>167000</v>
      </c>
      <c r="F5" s="285">
        <f t="shared" si="0"/>
        <v>167000</v>
      </c>
      <c r="G5" s="285">
        <f t="shared" si="0"/>
        <v>184000</v>
      </c>
      <c r="H5" s="459">
        <f t="shared" si="0"/>
        <v>518000</v>
      </c>
      <c r="I5" s="285">
        <f t="shared" si="0"/>
        <v>159000</v>
      </c>
      <c r="J5" s="285">
        <f t="shared" si="0"/>
        <v>350090</v>
      </c>
      <c r="K5" s="285">
        <f t="shared" si="0"/>
        <v>0</v>
      </c>
      <c r="L5" s="428">
        <f t="shared" si="0"/>
        <v>1027090</v>
      </c>
      <c r="M5" s="285">
        <f t="shared" si="0"/>
        <v>700000</v>
      </c>
      <c r="N5" s="285">
        <f t="shared" si="0"/>
        <v>0</v>
      </c>
      <c r="O5" s="285">
        <f t="shared" si="0"/>
        <v>160000</v>
      </c>
      <c r="P5" s="428">
        <f t="shared" si="0"/>
        <v>860000</v>
      </c>
      <c r="Q5" s="285">
        <f t="shared" si="0"/>
        <v>255070</v>
      </c>
      <c r="R5" s="285">
        <f t="shared" si="0"/>
        <v>0</v>
      </c>
      <c r="S5" s="285">
        <f t="shared" si="0"/>
        <v>0</v>
      </c>
      <c r="T5" s="539">
        <f t="shared" si="0"/>
        <v>255070</v>
      </c>
      <c r="U5" s="539">
        <f t="shared" si="0"/>
        <v>2142160</v>
      </c>
    </row>
    <row r="6" spans="2:21" s="84" customFormat="1" ht="27" customHeight="1" thickBot="1">
      <c r="B6" s="833">
        <v>2</v>
      </c>
      <c r="C6" s="821" t="s">
        <v>21</v>
      </c>
      <c r="D6" s="282" t="s">
        <v>90</v>
      </c>
      <c r="E6" s="284">
        <v>29000</v>
      </c>
      <c r="F6" s="284">
        <v>29000</v>
      </c>
      <c r="G6" s="284">
        <v>29000</v>
      </c>
      <c r="H6" s="460">
        <f>E6+F6+G6</f>
        <v>87000</v>
      </c>
      <c r="I6" s="284">
        <v>20000</v>
      </c>
      <c r="J6" s="284">
        <v>140390</v>
      </c>
      <c r="K6" s="284">
        <v>0</v>
      </c>
      <c r="L6" s="537">
        <f>H6+I6+J6+K6</f>
        <v>247390</v>
      </c>
      <c r="M6" s="284">
        <v>300000</v>
      </c>
      <c r="N6" s="284">
        <v>0</v>
      </c>
      <c r="O6" s="284">
        <v>0</v>
      </c>
      <c r="P6" s="537">
        <f>M6+N6+O6</f>
        <v>300000</v>
      </c>
      <c r="Q6" s="284">
        <v>0</v>
      </c>
      <c r="R6" s="284">
        <v>0</v>
      </c>
      <c r="S6" s="284">
        <v>0</v>
      </c>
      <c r="T6" s="489">
        <f>Q6+R6+S6</f>
        <v>0</v>
      </c>
      <c r="U6" s="538">
        <f>L6+P6+T6</f>
        <v>547390</v>
      </c>
    </row>
    <row r="7" spans="2:21" s="84" customFormat="1" ht="13.5" thickBot="1">
      <c r="B7" s="802"/>
      <c r="C7" s="821"/>
      <c r="D7" s="3" t="s">
        <v>5</v>
      </c>
      <c r="E7" s="285">
        <f aca="true" t="shared" si="1" ref="E7:U7">E6</f>
        <v>29000</v>
      </c>
      <c r="F7" s="285">
        <f t="shared" si="1"/>
        <v>29000</v>
      </c>
      <c r="G7" s="285">
        <f t="shared" si="1"/>
        <v>29000</v>
      </c>
      <c r="H7" s="461">
        <f t="shared" si="1"/>
        <v>87000</v>
      </c>
      <c r="I7" s="285">
        <f t="shared" si="1"/>
        <v>20000</v>
      </c>
      <c r="J7" s="285">
        <f t="shared" si="1"/>
        <v>140390</v>
      </c>
      <c r="K7" s="285">
        <f t="shared" si="1"/>
        <v>0</v>
      </c>
      <c r="L7" s="428">
        <f t="shared" si="1"/>
        <v>247390</v>
      </c>
      <c r="M7" s="285">
        <f t="shared" si="1"/>
        <v>300000</v>
      </c>
      <c r="N7" s="285">
        <f t="shared" si="1"/>
        <v>0</v>
      </c>
      <c r="O7" s="285">
        <f t="shared" si="1"/>
        <v>0</v>
      </c>
      <c r="P7" s="172">
        <f t="shared" si="1"/>
        <v>300000</v>
      </c>
      <c r="Q7" s="285">
        <f t="shared" si="1"/>
        <v>0</v>
      </c>
      <c r="R7" s="285">
        <f t="shared" si="1"/>
        <v>0</v>
      </c>
      <c r="S7" s="285">
        <f t="shared" si="1"/>
        <v>0</v>
      </c>
      <c r="T7" s="540">
        <f t="shared" si="1"/>
        <v>0</v>
      </c>
      <c r="U7" s="540">
        <f t="shared" si="1"/>
        <v>547390</v>
      </c>
    </row>
    <row r="8" spans="2:21" ht="32.25" customHeight="1" thickBot="1">
      <c r="B8" s="838">
        <v>3</v>
      </c>
      <c r="C8" s="826" t="s">
        <v>29</v>
      </c>
      <c r="D8" s="282" t="s">
        <v>90</v>
      </c>
      <c r="E8" s="284">
        <v>125000</v>
      </c>
      <c r="F8" s="284">
        <v>125000</v>
      </c>
      <c r="G8" s="284">
        <v>230000</v>
      </c>
      <c r="H8" s="460">
        <f>E8+F8+G8</f>
        <v>480000</v>
      </c>
      <c r="I8" s="284">
        <v>210000</v>
      </c>
      <c r="J8" s="284">
        <v>790370</v>
      </c>
      <c r="K8" s="284">
        <v>0</v>
      </c>
      <c r="L8" s="537">
        <f>H8+I8+J8+K8</f>
        <v>1480370</v>
      </c>
      <c r="M8" s="284">
        <v>800000</v>
      </c>
      <c r="N8" s="284">
        <v>0</v>
      </c>
      <c r="O8" s="284">
        <v>132000</v>
      </c>
      <c r="P8" s="537">
        <f>M8+N8+O8</f>
        <v>932000</v>
      </c>
      <c r="Q8" s="284">
        <v>92770</v>
      </c>
      <c r="R8" s="284">
        <v>0</v>
      </c>
      <c r="S8" s="284">
        <v>0</v>
      </c>
      <c r="T8" s="489">
        <f>Q8+R8+S8</f>
        <v>92770</v>
      </c>
      <c r="U8" s="538">
        <f>L8+P8+T8</f>
        <v>2505140</v>
      </c>
    </row>
    <row r="9" spans="2:21" ht="13.5" thickBot="1">
      <c r="B9" s="805"/>
      <c r="C9" s="827"/>
      <c r="D9" s="3" t="s">
        <v>5</v>
      </c>
      <c r="E9" s="285">
        <f aca="true" t="shared" si="2" ref="E9:S9">E8</f>
        <v>125000</v>
      </c>
      <c r="F9" s="285">
        <f t="shared" si="2"/>
        <v>125000</v>
      </c>
      <c r="G9" s="285">
        <f t="shared" si="2"/>
        <v>230000</v>
      </c>
      <c r="H9" s="461">
        <f t="shared" si="2"/>
        <v>480000</v>
      </c>
      <c r="I9" s="285">
        <f t="shared" si="2"/>
        <v>210000</v>
      </c>
      <c r="J9" s="285">
        <f t="shared" si="2"/>
        <v>790370</v>
      </c>
      <c r="K9" s="285">
        <f t="shared" si="2"/>
        <v>0</v>
      </c>
      <c r="L9" s="428">
        <f>L8</f>
        <v>1480370</v>
      </c>
      <c r="M9" s="285">
        <f t="shared" si="2"/>
        <v>800000</v>
      </c>
      <c r="N9" s="285">
        <f t="shared" si="2"/>
        <v>0</v>
      </c>
      <c r="O9" s="285">
        <f t="shared" si="2"/>
        <v>132000</v>
      </c>
      <c r="P9" s="428">
        <f>P8</f>
        <v>932000</v>
      </c>
      <c r="Q9" s="285">
        <f t="shared" si="2"/>
        <v>92770</v>
      </c>
      <c r="R9" s="285">
        <f t="shared" si="2"/>
        <v>0</v>
      </c>
      <c r="S9" s="285">
        <f t="shared" si="2"/>
        <v>0</v>
      </c>
      <c r="T9" s="539">
        <f>T8</f>
        <v>92770</v>
      </c>
      <c r="U9" s="539">
        <f>U8</f>
        <v>2505140</v>
      </c>
    </row>
    <row r="10" spans="2:21" ht="27" customHeight="1" thickBot="1">
      <c r="B10" s="839">
        <v>4</v>
      </c>
      <c r="C10" s="826" t="s">
        <v>30</v>
      </c>
      <c r="D10" s="344" t="s">
        <v>90</v>
      </c>
      <c r="E10" s="342">
        <v>83000</v>
      </c>
      <c r="F10" s="342">
        <v>83000</v>
      </c>
      <c r="G10" s="342">
        <v>97000</v>
      </c>
      <c r="H10" s="463">
        <f>E10+F10+G10</f>
        <v>263000</v>
      </c>
      <c r="I10" s="342">
        <v>85000</v>
      </c>
      <c r="J10" s="342">
        <v>262400</v>
      </c>
      <c r="K10" s="342">
        <v>0</v>
      </c>
      <c r="L10" s="537">
        <f>H10+I10+J10+K10</f>
        <v>610400</v>
      </c>
      <c r="M10" s="342">
        <v>500000</v>
      </c>
      <c r="N10" s="342">
        <v>0</v>
      </c>
      <c r="O10" s="342">
        <v>0</v>
      </c>
      <c r="P10" s="537">
        <f>M10+N10+O10</f>
        <v>500000</v>
      </c>
      <c r="Q10" s="342">
        <v>0</v>
      </c>
      <c r="R10" s="342">
        <v>0</v>
      </c>
      <c r="S10" s="342">
        <v>0</v>
      </c>
      <c r="T10" s="489">
        <f>Q10+R10+S10</f>
        <v>0</v>
      </c>
      <c r="U10" s="538">
        <f>L10+P10+T10</f>
        <v>1110400</v>
      </c>
    </row>
    <row r="11" spans="2:21" ht="13.5" thickBot="1">
      <c r="B11" s="840"/>
      <c r="C11" s="828"/>
      <c r="D11" s="98" t="s">
        <v>5</v>
      </c>
      <c r="E11" s="343">
        <f aca="true" t="shared" si="3" ref="E11:U11">E10</f>
        <v>83000</v>
      </c>
      <c r="F11" s="343">
        <f t="shared" si="3"/>
        <v>83000</v>
      </c>
      <c r="G11" s="343">
        <f t="shared" si="3"/>
        <v>97000</v>
      </c>
      <c r="H11" s="459">
        <f t="shared" si="3"/>
        <v>263000</v>
      </c>
      <c r="I11" s="343">
        <f t="shared" si="3"/>
        <v>85000</v>
      </c>
      <c r="J11" s="343">
        <f t="shared" si="3"/>
        <v>262400</v>
      </c>
      <c r="K11" s="343">
        <f t="shared" si="3"/>
        <v>0</v>
      </c>
      <c r="L11" s="428">
        <f t="shared" si="3"/>
        <v>610400</v>
      </c>
      <c r="M11" s="343">
        <f t="shared" si="3"/>
        <v>500000</v>
      </c>
      <c r="N11" s="343">
        <f t="shared" si="3"/>
        <v>0</v>
      </c>
      <c r="O11" s="343">
        <f t="shared" si="3"/>
        <v>0</v>
      </c>
      <c r="P11" s="428">
        <f t="shared" si="3"/>
        <v>500000</v>
      </c>
      <c r="Q11" s="343">
        <f t="shared" si="3"/>
        <v>0</v>
      </c>
      <c r="R11" s="343">
        <f t="shared" si="3"/>
        <v>0</v>
      </c>
      <c r="S11" s="343">
        <f t="shared" si="3"/>
        <v>0</v>
      </c>
      <c r="T11" s="428">
        <f t="shared" si="3"/>
        <v>0</v>
      </c>
      <c r="U11" s="428">
        <f t="shared" si="3"/>
        <v>1110400</v>
      </c>
    </row>
    <row r="12" spans="1:21" ht="30.75" customHeight="1" thickBot="1">
      <c r="A12" s="263"/>
      <c r="B12" s="837">
        <v>5</v>
      </c>
      <c r="C12" s="824" t="s">
        <v>31</v>
      </c>
      <c r="D12" s="344" t="s">
        <v>90</v>
      </c>
      <c r="E12" s="284">
        <v>12000</v>
      </c>
      <c r="F12" s="284">
        <v>12000</v>
      </c>
      <c r="G12" s="284">
        <v>30000</v>
      </c>
      <c r="H12" s="460">
        <f>E12+F12+G12</f>
        <v>54000</v>
      </c>
      <c r="I12" s="284">
        <v>30000</v>
      </c>
      <c r="J12" s="284">
        <v>190290</v>
      </c>
      <c r="K12" s="284">
        <v>0</v>
      </c>
      <c r="L12" s="537">
        <f>H12+I12+J12+K12</f>
        <v>274290</v>
      </c>
      <c r="M12" s="284">
        <v>100000</v>
      </c>
      <c r="N12" s="284">
        <v>0</v>
      </c>
      <c r="O12" s="284">
        <v>0</v>
      </c>
      <c r="P12" s="537">
        <f>M12+N12+O12</f>
        <v>100000</v>
      </c>
      <c r="Q12" s="284">
        <v>0</v>
      </c>
      <c r="R12" s="284">
        <v>0</v>
      </c>
      <c r="S12" s="284">
        <v>0</v>
      </c>
      <c r="T12" s="489">
        <f>Q12+R12+S12</f>
        <v>0</v>
      </c>
      <c r="U12" s="538">
        <f>L12+P12+T12</f>
        <v>374290</v>
      </c>
    </row>
    <row r="13" spans="1:21" s="9" customFormat="1" ht="13.5" thickBot="1">
      <c r="A13" s="207"/>
      <c r="B13" s="802"/>
      <c r="C13" s="825"/>
      <c r="D13" s="3" t="s">
        <v>5</v>
      </c>
      <c r="E13" s="286">
        <f aca="true" t="shared" si="4" ref="E13:U13">E12</f>
        <v>12000</v>
      </c>
      <c r="F13" s="286">
        <f t="shared" si="4"/>
        <v>12000</v>
      </c>
      <c r="G13" s="286">
        <f t="shared" si="4"/>
        <v>30000</v>
      </c>
      <c r="H13" s="461">
        <f t="shared" si="4"/>
        <v>54000</v>
      </c>
      <c r="I13" s="286">
        <f t="shared" si="4"/>
        <v>30000</v>
      </c>
      <c r="J13" s="286">
        <f t="shared" si="4"/>
        <v>190290</v>
      </c>
      <c r="K13" s="286">
        <f t="shared" si="4"/>
        <v>0</v>
      </c>
      <c r="L13" s="172">
        <f t="shared" si="4"/>
        <v>274290</v>
      </c>
      <c r="M13" s="286">
        <f t="shared" si="4"/>
        <v>100000</v>
      </c>
      <c r="N13" s="286">
        <f t="shared" si="4"/>
        <v>0</v>
      </c>
      <c r="O13" s="286">
        <f t="shared" si="4"/>
        <v>0</v>
      </c>
      <c r="P13" s="172">
        <f t="shared" si="4"/>
        <v>100000</v>
      </c>
      <c r="Q13" s="286">
        <f t="shared" si="4"/>
        <v>0</v>
      </c>
      <c r="R13" s="286">
        <f t="shared" si="4"/>
        <v>0</v>
      </c>
      <c r="S13" s="286">
        <f t="shared" si="4"/>
        <v>0</v>
      </c>
      <c r="T13" s="541">
        <f t="shared" si="4"/>
        <v>0</v>
      </c>
      <c r="U13" s="541">
        <f t="shared" si="4"/>
        <v>374290</v>
      </c>
    </row>
    <row r="14" spans="2:21" ht="31.5" customHeight="1" thickBot="1">
      <c r="B14" s="838">
        <v>6</v>
      </c>
      <c r="C14" s="827" t="s">
        <v>32</v>
      </c>
      <c r="D14" s="344" t="s">
        <v>90</v>
      </c>
      <c r="E14" s="284">
        <v>228000</v>
      </c>
      <c r="F14" s="284">
        <v>228000</v>
      </c>
      <c r="G14" s="284">
        <v>318000</v>
      </c>
      <c r="H14" s="460">
        <f>E14+F14+G14</f>
        <v>774000</v>
      </c>
      <c r="I14" s="284">
        <v>280000</v>
      </c>
      <c r="J14" s="284">
        <v>1068370</v>
      </c>
      <c r="K14" s="284">
        <v>0</v>
      </c>
      <c r="L14" s="537">
        <f>H14+I14+J14+K14</f>
        <v>2122370</v>
      </c>
      <c r="M14" s="284">
        <v>1439320</v>
      </c>
      <c r="N14" s="284">
        <v>0</v>
      </c>
      <c r="O14" s="284">
        <v>0</v>
      </c>
      <c r="P14" s="537">
        <f>M14+N14+O14</f>
        <v>1439320</v>
      </c>
      <c r="Q14" s="284">
        <v>191710</v>
      </c>
      <c r="R14" s="284">
        <v>1629970</v>
      </c>
      <c r="S14" s="284">
        <v>0</v>
      </c>
      <c r="T14" s="489">
        <f>Q14+R14+S14</f>
        <v>1821680</v>
      </c>
      <c r="U14" s="538">
        <f>L14+P14+T14</f>
        <v>5383370</v>
      </c>
    </row>
    <row r="15" spans="2:21" s="9" customFormat="1" ht="18.75" customHeight="1" thickBot="1">
      <c r="B15" s="805"/>
      <c r="C15" s="828"/>
      <c r="D15" s="3" t="s">
        <v>5</v>
      </c>
      <c r="E15" s="285">
        <f aca="true" t="shared" si="5" ref="E15:U15">E14</f>
        <v>228000</v>
      </c>
      <c r="F15" s="285">
        <f t="shared" si="5"/>
        <v>228000</v>
      </c>
      <c r="G15" s="285">
        <f t="shared" si="5"/>
        <v>318000</v>
      </c>
      <c r="H15" s="461">
        <f t="shared" si="5"/>
        <v>774000</v>
      </c>
      <c r="I15" s="285">
        <f t="shared" si="5"/>
        <v>280000</v>
      </c>
      <c r="J15" s="285">
        <f t="shared" si="5"/>
        <v>1068370</v>
      </c>
      <c r="K15" s="285">
        <f t="shared" si="5"/>
        <v>0</v>
      </c>
      <c r="L15" s="172">
        <f t="shared" si="5"/>
        <v>2122370</v>
      </c>
      <c r="M15" s="285">
        <f t="shared" si="5"/>
        <v>1439320</v>
      </c>
      <c r="N15" s="285">
        <f t="shared" si="5"/>
        <v>0</v>
      </c>
      <c r="O15" s="285">
        <f t="shared" si="5"/>
        <v>0</v>
      </c>
      <c r="P15" s="172">
        <f t="shared" si="5"/>
        <v>1439320</v>
      </c>
      <c r="Q15" s="285">
        <f>Q14</f>
        <v>191710</v>
      </c>
      <c r="R15" s="285">
        <f>R14</f>
        <v>1629970</v>
      </c>
      <c r="S15" s="285">
        <f t="shared" si="5"/>
        <v>0</v>
      </c>
      <c r="T15" s="540">
        <f t="shared" si="5"/>
        <v>1821680</v>
      </c>
      <c r="U15" s="540">
        <f t="shared" si="5"/>
        <v>5383370</v>
      </c>
    </row>
    <row r="16" spans="2:21" s="9" customFormat="1" ht="25.5" customHeight="1" thickBot="1">
      <c r="B16" s="768"/>
      <c r="C16" s="827" t="s">
        <v>170</v>
      </c>
      <c r="D16" s="344" t="s">
        <v>90</v>
      </c>
      <c r="E16" s="284">
        <v>0</v>
      </c>
      <c r="F16" s="284">
        <v>0</v>
      </c>
      <c r="G16" s="284">
        <v>165000</v>
      </c>
      <c r="H16" s="460">
        <f>E16+F16+G16</f>
        <v>165000</v>
      </c>
      <c r="I16" s="284">
        <v>0</v>
      </c>
      <c r="J16" s="284">
        <v>165000</v>
      </c>
      <c r="K16" s="284">
        <v>0</v>
      </c>
      <c r="L16" s="537">
        <f>H16+I16+J16+K16</f>
        <v>330000</v>
      </c>
      <c r="M16" s="284">
        <v>106170</v>
      </c>
      <c r="N16" s="284">
        <v>106170</v>
      </c>
      <c r="O16" s="284">
        <v>0</v>
      </c>
      <c r="P16" s="537">
        <f>M16+N16+O16</f>
        <v>212340</v>
      </c>
      <c r="Q16" s="284">
        <v>165780</v>
      </c>
      <c r="R16" s="284">
        <v>0</v>
      </c>
      <c r="S16" s="284">
        <v>0</v>
      </c>
      <c r="T16" s="489">
        <f>Q16+R16+S16</f>
        <v>165780</v>
      </c>
      <c r="U16" s="538">
        <f>L16+P16+T16</f>
        <v>708120</v>
      </c>
    </row>
    <row r="17" spans="2:21" s="9" customFormat="1" ht="18.75" customHeight="1" thickBot="1">
      <c r="B17" s="768"/>
      <c r="C17" s="828"/>
      <c r="D17" s="3" t="s">
        <v>5</v>
      </c>
      <c r="E17" s="285">
        <f aca="true" t="shared" si="6" ref="E17:U17">E16</f>
        <v>0</v>
      </c>
      <c r="F17" s="285">
        <f t="shared" si="6"/>
        <v>0</v>
      </c>
      <c r="G17" s="285">
        <f t="shared" si="6"/>
        <v>165000</v>
      </c>
      <c r="H17" s="461">
        <f t="shared" si="6"/>
        <v>165000</v>
      </c>
      <c r="I17" s="285">
        <f t="shared" si="6"/>
        <v>0</v>
      </c>
      <c r="J17" s="285">
        <f t="shared" si="6"/>
        <v>165000</v>
      </c>
      <c r="K17" s="285">
        <f t="shared" si="6"/>
        <v>0</v>
      </c>
      <c r="L17" s="172">
        <f t="shared" si="6"/>
        <v>330000</v>
      </c>
      <c r="M17" s="285">
        <f t="shared" si="6"/>
        <v>106170</v>
      </c>
      <c r="N17" s="285">
        <f t="shared" si="6"/>
        <v>106170</v>
      </c>
      <c r="O17" s="285">
        <f t="shared" si="6"/>
        <v>0</v>
      </c>
      <c r="P17" s="172">
        <f t="shared" si="6"/>
        <v>212340</v>
      </c>
      <c r="Q17" s="285">
        <f t="shared" si="6"/>
        <v>165780</v>
      </c>
      <c r="R17" s="285">
        <f t="shared" si="6"/>
        <v>0</v>
      </c>
      <c r="S17" s="285">
        <f t="shared" si="6"/>
        <v>0</v>
      </c>
      <c r="T17" s="540">
        <f t="shared" si="6"/>
        <v>165780</v>
      </c>
      <c r="U17" s="540">
        <f t="shared" si="6"/>
        <v>708120</v>
      </c>
    </row>
    <row r="18" spans="2:21" ht="25.5">
      <c r="B18" s="833">
        <v>7</v>
      </c>
      <c r="C18" s="824" t="s">
        <v>34</v>
      </c>
      <c r="D18" s="344" t="s">
        <v>90</v>
      </c>
      <c r="E18" s="284">
        <v>48000</v>
      </c>
      <c r="F18" s="284">
        <v>52000</v>
      </c>
      <c r="G18" s="284">
        <v>55000</v>
      </c>
      <c r="H18" s="457">
        <f>E18+F18+G18</f>
        <v>155000</v>
      </c>
      <c r="I18" s="284">
        <v>0</v>
      </c>
      <c r="J18" s="284">
        <v>0</v>
      </c>
      <c r="K18" s="284">
        <v>0</v>
      </c>
      <c r="L18" s="6">
        <f>H18+I18+J18+K18</f>
        <v>155000</v>
      </c>
      <c r="M18" s="284">
        <v>0</v>
      </c>
      <c r="N18" s="284">
        <v>0</v>
      </c>
      <c r="O18" s="284">
        <v>0</v>
      </c>
      <c r="P18" s="167">
        <f>M18+N18+O18</f>
        <v>0</v>
      </c>
      <c r="Q18" s="284">
        <v>0</v>
      </c>
      <c r="R18" s="284">
        <v>0</v>
      </c>
      <c r="S18" s="284">
        <v>0</v>
      </c>
      <c r="T18" s="85">
        <f>Q18+R18+S18</f>
        <v>0</v>
      </c>
      <c r="U18" s="135">
        <f>L18+P18+T18</f>
        <v>155000</v>
      </c>
    </row>
    <row r="19" spans="2:21" ht="26.25" thickBot="1">
      <c r="B19" s="801"/>
      <c r="C19" s="824"/>
      <c r="D19" s="37" t="s">
        <v>86</v>
      </c>
      <c r="E19" s="514">
        <v>4000</v>
      </c>
      <c r="F19" s="514">
        <v>0</v>
      </c>
      <c r="G19" s="514">
        <v>6000</v>
      </c>
      <c r="H19" s="460">
        <f>E19+F19+G19</f>
        <v>10000</v>
      </c>
      <c r="I19" s="514">
        <v>0</v>
      </c>
      <c r="J19" s="514">
        <v>45500</v>
      </c>
      <c r="K19" s="514">
        <v>0</v>
      </c>
      <c r="L19" s="537">
        <f>H19+I19+J19+K19</f>
        <v>55500</v>
      </c>
      <c r="M19" s="514">
        <v>0</v>
      </c>
      <c r="N19" s="514">
        <v>0</v>
      </c>
      <c r="O19" s="514">
        <v>0</v>
      </c>
      <c r="P19" s="167">
        <f>M19+N19+O19</f>
        <v>0</v>
      </c>
      <c r="Q19" s="514">
        <v>0</v>
      </c>
      <c r="R19" s="514">
        <v>0</v>
      </c>
      <c r="S19" s="514">
        <v>0</v>
      </c>
      <c r="T19" s="542">
        <f>Q19+R19+S19</f>
        <v>0</v>
      </c>
      <c r="U19" s="753">
        <f>L19+P19+T19</f>
        <v>55500</v>
      </c>
    </row>
    <row r="20" spans="2:21" s="9" customFormat="1" ht="18" customHeight="1" thickBot="1">
      <c r="B20" s="802"/>
      <c r="C20" s="824"/>
      <c r="D20" s="3" t="s">
        <v>5</v>
      </c>
      <c r="E20" s="781">
        <f aca="true" t="shared" si="7" ref="E20:U20">E18+E19</f>
        <v>52000</v>
      </c>
      <c r="F20" s="781">
        <f t="shared" si="7"/>
        <v>52000</v>
      </c>
      <c r="G20" s="781">
        <f t="shared" si="7"/>
        <v>61000</v>
      </c>
      <c r="H20" s="782">
        <f t="shared" si="7"/>
        <v>165000</v>
      </c>
      <c r="I20" s="781">
        <f t="shared" si="7"/>
        <v>0</v>
      </c>
      <c r="J20" s="781">
        <f t="shared" si="7"/>
        <v>45500</v>
      </c>
      <c r="K20" s="781">
        <f t="shared" si="7"/>
        <v>0</v>
      </c>
      <c r="L20" s="541">
        <f t="shared" si="7"/>
        <v>210500</v>
      </c>
      <c r="M20" s="781">
        <f t="shared" si="7"/>
        <v>0</v>
      </c>
      <c r="N20" s="781">
        <f t="shared" si="7"/>
        <v>0</v>
      </c>
      <c r="O20" s="781">
        <f t="shared" si="7"/>
        <v>0</v>
      </c>
      <c r="P20" s="541">
        <f t="shared" si="7"/>
        <v>0</v>
      </c>
      <c r="Q20" s="781">
        <f t="shared" si="7"/>
        <v>0</v>
      </c>
      <c r="R20" s="781">
        <f t="shared" si="7"/>
        <v>0</v>
      </c>
      <c r="S20" s="781">
        <f t="shared" si="7"/>
        <v>0</v>
      </c>
      <c r="T20" s="540">
        <f t="shared" si="7"/>
        <v>0</v>
      </c>
      <c r="U20" s="540">
        <f t="shared" si="7"/>
        <v>210500</v>
      </c>
    </row>
    <row r="21" spans="2:21" s="9" customFormat="1" ht="26.25" customHeight="1" thickBot="1">
      <c r="B21" s="779"/>
      <c r="C21" s="829" t="s">
        <v>173</v>
      </c>
      <c r="D21" s="780" t="s">
        <v>90</v>
      </c>
      <c r="E21" s="784">
        <v>0</v>
      </c>
      <c r="F21" s="784"/>
      <c r="G21" s="784"/>
      <c r="H21" s="782">
        <f>E21+F21+G21</f>
        <v>0</v>
      </c>
      <c r="I21" s="784"/>
      <c r="J21" s="784"/>
      <c r="K21" s="784"/>
      <c r="L21" s="785">
        <f>H21+I21+J21+K21</f>
        <v>0</v>
      </c>
      <c r="M21" s="784">
        <v>42460</v>
      </c>
      <c r="N21" s="784"/>
      <c r="O21" s="784"/>
      <c r="P21" s="537">
        <f>M21+N21+O21</f>
        <v>42460</v>
      </c>
      <c r="Q21" s="784">
        <v>127580</v>
      </c>
      <c r="R21" s="784"/>
      <c r="S21" s="784"/>
      <c r="T21" s="489">
        <f>Q21+R21+S21</f>
        <v>127580</v>
      </c>
      <c r="U21" s="538">
        <f>L21+P21+T21</f>
        <v>170040</v>
      </c>
    </row>
    <row r="22" spans="2:21" s="9" customFormat="1" ht="28.5" customHeight="1" thickBot="1">
      <c r="B22" s="779"/>
      <c r="C22" s="830"/>
      <c r="D22" s="164" t="s">
        <v>5</v>
      </c>
      <c r="E22" s="784">
        <f>E21</f>
        <v>0</v>
      </c>
      <c r="F22" s="784"/>
      <c r="G22" s="784"/>
      <c r="H22" s="784">
        <f>H21</f>
        <v>0</v>
      </c>
      <c r="I22" s="784"/>
      <c r="J22" s="784"/>
      <c r="K22" s="784"/>
      <c r="L22" s="784">
        <f>L21</f>
        <v>0</v>
      </c>
      <c r="M22" s="784">
        <f>M21</f>
        <v>42460</v>
      </c>
      <c r="N22" s="784"/>
      <c r="O22" s="784"/>
      <c r="P22" s="784">
        <f>P21</f>
        <v>42460</v>
      </c>
      <c r="Q22" s="784">
        <f>Q21</f>
        <v>127580</v>
      </c>
      <c r="R22" s="784"/>
      <c r="S22" s="784"/>
      <c r="T22" s="784">
        <f>T21</f>
        <v>127580</v>
      </c>
      <c r="U22" s="784">
        <f>U21</f>
        <v>170040</v>
      </c>
    </row>
    <row r="23" spans="2:21" s="9" customFormat="1" ht="33" customHeight="1">
      <c r="B23" s="831">
        <v>8</v>
      </c>
      <c r="C23" s="829" t="s">
        <v>43</v>
      </c>
      <c r="D23" s="780" t="s">
        <v>90</v>
      </c>
      <c r="E23" s="137">
        <v>80000</v>
      </c>
      <c r="F23" s="137">
        <v>80000</v>
      </c>
      <c r="G23" s="137">
        <v>85000</v>
      </c>
      <c r="H23" s="6">
        <f>E23+F23+G23</f>
        <v>245000</v>
      </c>
      <c r="I23" s="137">
        <v>0</v>
      </c>
      <c r="J23" s="137">
        <v>162220</v>
      </c>
      <c r="K23" s="137">
        <v>0</v>
      </c>
      <c r="L23" s="6">
        <f>H23+I23+J23+K23</f>
        <v>407220</v>
      </c>
      <c r="M23" s="137">
        <v>100000</v>
      </c>
      <c r="N23" s="137">
        <v>0</v>
      </c>
      <c r="O23" s="137">
        <v>0</v>
      </c>
      <c r="P23" s="6">
        <f>M23+N23+O23</f>
        <v>100000</v>
      </c>
      <c r="Q23" s="137">
        <v>0</v>
      </c>
      <c r="R23" s="137">
        <v>0</v>
      </c>
      <c r="S23" s="137">
        <v>0</v>
      </c>
      <c r="T23" s="6">
        <f>Q23+R23+S23</f>
        <v>0</v>
      </c>
      <c r="U23" s="6">
        <f>L23+P23+T23</f>
        <v>507220</v>
      </c>
    </row>
    <row r="24" spans="2:21" s="9" customFormat="1" ht="30.75" customHeight="1" thickBot="1">
      <c r="B24" s="801"/>
      <c r="C24" s="824"/>
      <c r="D24" s="37" t="s">
        <v>86</v>
      </c>
      <c r="E24" s="514">
        <v>9000</v>
      </c>
      <c r="F24" s="514">
        <v>9000</v>
      </c>
      <c r="G24" s="514">
        <v>15000</v>
      </c>
      <c r="H24" s="463">
        <f>E24+F24+G24</f>
        <v>33000</v>
      </c>
      <c r="I24" s="514">
        <v>0</v>
      </c>
      <c r="J24" s="514">
        <v>290000</v>
      </c>
      <c r="K24" s="514">
        <v>0</v>
      </c>
      <c r="L24" s="92">
        <f>H24+I24+J24+K24</f>
        <v>323000</v>
      </c>
      <c r="M24" s="514">
        <v>100000</v>
      </c>
      <c r="N24" s="514">
        <v>0</v>
      </c>
      <c r="O24" s="514">
        <v>0</v>
      </c>
      <c r="P24" s="92">
        <f>M24+N24+O24</f>
        <v>100000</v>
      </c>
      <c r="Q24" s="514">
        <v>0</v>
      </c>
      <c r="R24" s="514">
        <v>0</v>
      </c>
      <c r="S24" s="514">
        <v>0</v>
      </c>
      <c r="T24" s="783">
        <f>Q24+R24+S24</f>
        <v>0</v>
      </c>
      <c r="U24" s="514">
        <f>L24+P24+T24</f>
        <v>423000</v>
      </c>
    </row>
    <row r="25" spans="2:21" s="9" customFormat="1" ht="13.5" thickBot="1">
      <c r="B25" s="801"/>
      <c r="C25" s="830"/>
      <c r="D25" s="3" t="s">
        <v>5</v>
      </c>
      <c r="E25" s="285">
        <f aca="true" t="shared" si="8" ref="E25:U25">E23+E24</f>
        <v>89000</v>
      </c>
      <c r="F25" s="285">
        <f t="shared" si="8"/>
        <v>89000</v>
      </c>
      <c r="G25" s="285">
        <f t="shared" si="8"/>
        <v>100000</v>
      </c>
      <c r="H25" s="461">
        <f t="shared" si="8"/>
        <v>278000</v>
      </c>
      <c r="I25" s="285">
        <f t="shared" si="8"/>
        <v>0</v>
      </c>
      <c r="J25" s="285">
        <f t="shared" si="8"/>
        <v>452220</v>
      </c>
      <c r="K25" s="285">
        <f t="shared" si="8"/>
        <v>0</v>
      </c>
      <c r="L25" s="172">
        <f t="shared" si="8"/>
        <v>730220</v>
      </c>
      <c r="M25" s="285">
        <f t="shared" si="8"/>
        <v>200000</v>
      </c>
      <c r="N25" s="285">
        <f t="shared" si="8"/>
        <v>0</v>
      </c>
      <c r="O25" s="285">
        <f t="shared" si="8"/>
        <v>0</v>
      </c>
      <c r="P25" s="172">
        <f t="shared" si="8"/>
        <v>200000</v>
      </c>
      <c r="Q25" s="285">
        <f t="shared" si="8"/>
        <v>0</v>
      </c>
      <c r="R25" s="285">
        <f t="shared" si="8"/>
        <v>0</v>
      </c>
      <c r="S25" s="285">
        <f t="shared" si="8"/>
        <v>0</v>
      </c>
      <c r="T25" s="541">
        <f t="shared" si="8"/>
        <v>0</v>
      </c>
      <c r="U25" s="541">
        <f t="shared" si="8"/>
        <v>930220</v>
      </c>
    </row>
    <row r="26" spans="2:21" s="9" customFormat="1" ht="45" customHeight="1" thickBot="1">
      <c r="B26" s="832">
        <v>9</v>
      </c>
      <c r="C26" s="827" t="s">
        <v>44</v>
      </c>
      <c r="D26" s="344" t="s">
        <v>90</v>
      </c>
      <c r="E26" s="284">
        <v>0</v>
      </c>
      <c r="F26" s="284">
        <v>204920</v>
      </c>
      <c r="G26" s="284">
        <v>512300</v>
      </c>
      <c r="H26" s="460">
        <f>E26+F26+G26</f>
        <v>717220</v>
      </c>
      <c r="I26" s="284">
        <v>409840</v>
      </c>
      <c r="J26" s="284">
        <v>204920</v>
      </c>
      <c r="K26" s="284">
        <v>536280</v>
      </c>
      <c r="L26" s="6">
        <f>H26+I26+J26+K26</f>
        <v>1868260</v>
      </c>
      <c r="M26" s="284">
        <v>204920</v>
      </c>
      <c r="N26" s="284">
        <v>204920</v>
      </c>
      <c r="O26" s="284">
        <v>717220</v>
      </c>
      <c r="P26" s="167">
        <f>M26+N26+O26</f>
        <v>1127060</v>
      </c>
      <c r="Q26" s="284">
        <v>0</v>
      </c>
      <c r="R26" s="284">
        <v>638740</v>
      </c>
      <c r="S26" s="284">
        <v>0</v>
      </c>
      <c r="T26" s="489">
        <f>Q26+R26+S26</f>
        <v>638740</v>
      </c>
      <c r="U26" s="538">
        <f>L26+P26+T26</f>
        <v>3634060</v>
      </c>
    </row>
    <row r="27" spans="2:21" s="9" customFormat="1" ht="42.75" customHeight="1" thickBot="1">
      <c r="B27" s="805"/>
      <c r="C27" s="828"/>
      <c r="D27" s="3" t="s">
        <v>5</v>
      </c>
      <c r="E27" s="285">
        <f aca="true" t="shared" si="9" ref="E27:S27">E26</f>
        <v>0</v>
      </c>
      <c r="F27" s="285">
        <f t="shared" si="9"/>
        <v>204920</v>
      </c>
      <c r="G27" s="285">
        <f t="shared" si="9"/>
        <v>512300</v>
      </c>
      <c r="H27" s="462">
        <f t="shared" si="9"/>
        <v>717220</v>
      </c>
      <c r="I27" s="285">
        <f t="shared" si="9"/>
        <v>409840</v>
      </c>
      <c r="J27" s="285">
        <f t="shared" si="9"/>
        <v>204920</v>
      </c>
      <c r="K27" s="285">
        <f t="shared" si="9"/>
        <v>536280</v>
      </c>
      <c r="L27" s="172">
        <f>L26</f>
        <v>1868260</v>
      </c>
      <c r="M27" s="285">
        <f t="shared" si="9"/>
        <v>204920</v>
      </c>
      <c r="N27" s="285">
        <f t="shared" si="9"/>
        <v>204920</v>
      </c>
      <c r="O27" s="285">
        <f t="shared" si="9"/>
        <v>717220</v>
      </c>
      <c r="P27" s="172">
        <f>P26</f>
        <v>1127060</v>
      </c>
      <c r="Q27" s="285">
        <f t="shared" si="9"/>
        <v>0</v>
      </c>
      <c r="R27" s="285">
        <f t="shared" si="9"/>
        <v>638740</v>
      </c>
      <c r="S27" s="285">
        <f t="shared" si="9"/>
        <v>0</v>
      </c>
      <c r="T27" s="540">
        <f>T26</f>
        <v>638740</v>
      </c>
      <c r="U27" s="116">
        <f>U26</f>
        <v>3634060</v>
      </c>
    </row>
    <row r="28" spans="2:21" ht="26.25" thickBot="1">
      <c r="B28" s="833">
        <v>10</v>
      </c>
      <c r="C28" s="824" t="s">
        <v>42</v>
      </c>
      <c r="D28" s="344" t="s">
        <v>90</v>
      </c>
      <c r="E28" s="284">
        <v>32000</v>
      </c>
      <c r="F28" s="284">
        <v>32000</v>
      </c>
      <c r="G28" s="284">
        <v>32000</v>
      </c>
      <c r="H28" s="463">
        <f>E28+F28+G28</f>
        <v>96000</v>
      </c>
      <c r="I28" s="284">
        <v>30000</v>
      </c>
      <c r="J28" s="284">
        <v>63430</v>
      </c>
      <c r="K28" s="284">
        <v>0</v>
      </c>
      <c r="L28" s="6">
        <f>H28+I28+J28+K28</f>
        <v>189430</v>
      </c>
      <c r="M28" s="284">
        <v>50000</v>
      </c>
      <c r="N28" s="284">
        <v>0</v>
      </c>
      <c r="O28" s="284">
        <v>0</v>
      </c>
      <c r="P28" s="167">
        <f>M28+N28+O28</f>
        <v>50000</v>
      </c>
      <c r="Q28" s="284">
        <v>0</v>
      </c>
      <c r="R28" s="284">
        <v>0</v>
      </c>
      <c r="S28" s="284">
        <v>0</v>
      </c>
      <c r="T28" s="538">
        <f>Q28+R28+S28</f>
        <v>0</v>
      </c>
      <c r="U28" s="543">
        <f>L28+P28+T28</f>
        <v>239430</v>
      </c>
    </row>
    <row r="29" spans="2:21" s="9" customFormat="1" ht="27" customHeight="1" thickBot="1">
      <c r="B29" s="802"/>
      <c r="C29" s="825"/>
      <c r="D29" s="3" t="s">
        <v>5</v>
      </c>
      <c r="E29" s="285">
        <f aca="true" t="shared" si="10" ref="E29:S29">E28</f>
        <v>32000</v>
      </c>
      <c r="F29" s="285">
        <f t="shared" si="10"/>
        <v>32000</v>
      </c>
      <c r="G29" s="285">
        <f t="shared" si="10"/>
        <v>32000</v>
      </c>
      <c r="H29" s="461">
        <f t="shared" si="10"/>
        <v>96000</v>
      </c>
      <c r="I29" s="285">
        <f t="shared" si="10"/>
        <v>30000</v>
      </c>
      <c r="J29" s="285">
        <f t="shared" si="10"/>
        <v>63430</v>
      </c>
      <c r="K29" s="285">
        <f t="shared" si="10"/>
        <v>0</v>
      </c>
      <c r="L29" s="172">
        <f>L28</f>
        <v>189430</v>
      </c>
      <c r="M29" s="285">
        <f t="shared" si="10"/>
        <v>50000</v>
      </c>
      <c r="N29" s="285">
        <f t="shared" si="10"/>
        <v>0</v>
      </c>
      <c r="O29" s="285">
        <f t="shared" si="10"/>
        <v>0</v>
      </c>
      <c r="P29" s="172">
        <f>P28</f>
        <v>50000</v>
      </c>
      <c r="Q29" s="285">
        <f t="shared" si="10"/>
        <v>0</v>
      </c>
      <c r="R29" s="285">
        <f t="shared" si="10"/>
        <v>0</v>
      </c>
      <c r="S29" s="285">
        <f t="shared" si="10"/>
        <v>0</v>
      </c>
      <c r="T29" s="116">
        <f>T28</f>
        <v>0</v>
      </c>
      <c r="U29" s="767">
        <f>L29+P29+T29</f>
        <v>239430</v>
      </c>
    </row>
    <row r="30" spans="2:21" s="9" customFormat="1" ht="26.25" thickBot="1">
      <c r="B30" s="833">
        <v>11</v>
      </c>
      <c r="C30" s="824" t="s">
        <v>57</v>
      </c>
      <c r="D30" s="344" t="s">
        <v>90</v>
      </c>
      <c r="E30" s="284">
        <v>10000</v>
      </c>
      <c r="F30" s="284">
        <v>10000</v>
      </c>
      <c r="G30" s="284">
        <v>12000</v>
      </c>
      <c r="H30" s="464">
        <f>E30+F30+G30</f>
        <v>32000</v>
      </c>
      <c r="I30" s="284">
        <v>12000</v>
      </c>
      <c r="J30" s="284">
        <v>37250</v>
      </c>
      <c r="K30" s="284">
        <v>0</v>
      </c>
      <c r="L30" s="6">
        <f>H30+I30+J30+K30</f>
        <v>81250</v>
      </c>
      <c r="M30" s="284">
        <v>10000</v>
      </c>
      <c r="N30" s="284">
        <v>0</v>
      </c>
      <c r="O30" s="284">
        <v>0</v>
      </c>
      <c r="P30" s="6">
        <f>M30+N30+O30</f>
        <v>10000</v>
      </c>
      <c r="Q30" s="284">
        <v>0</v>
      </c>
      <c r="R30" s="284">
        <v>0</v>
      </c>
      <c r="S30" s="284">
        <v>0</v>
      </c>
      <c r="T30" s="538">
        <f>Q30+R30+S30</f>
        <v>0</v>
      </c>
      <c r="U30" s="543">
        <f>L30+P30+T30</f>
        <v>91250</v>
      </c>
    </row>
    <row r="31" spans="2:21" s="9" customFormat="1" ht="46.5" customHeight="1" thickBot="1">
      <c r="B31" s="802"/>
      <c r="C31" s="825"/>
      <c r="D31" s="3" t="s">
        <v>5</v>
      </c>
      <c r="E31" s="286">
        <f aca="true" t="shared" si="11" ref="E31:J31">E30</f>
        <v>10000</v>
      </c>
      <c r="F31" s="286">
        <f t="shared" si="11"/>
        <v>10000</v>
      </c>
      <c r="G31" s="456">
        <f t="shared" si="11"/>
        <v>12000</v>
      </c>
      <c r="H31" s="456">
        <f t="shared" si="11"/>
        <v>32000</v>
      </c>
      <c r="I31" s="465">
        <f t="shared" si="11"/>
        <v>12000</v>
      </c>
      <c r="J31" s="424">
        <f t="shared" si="11"/>
        <v>37250</v>
      </c>
      <c r="K31" s="231">
        <f aca="true" t="shared" si="12" ref="K31:U31">K30</f>
        <v>0</v>
      </c>
      <c r="L31" s="172">
        <f t="shared" si="12"/>
        <v>81250</v>
      </c>
      <c r="M31" s="172">
        <f t="shared" si="12"/>
        <v>10000</v>
      </c>
      <c r="N31" s="172">
        <f t="shared" si="12"/>
        <v>0</v>
      </c>
      <c r="O31" s="172">
        <f t="shared" si="12"/>
        <v>0</v>
      </c>
      <c r="P31" s="172">
        <f t="shared" si="12"/>
        <v>10000</v>
      </c>
      <c r="Q31" s="96">
        <f t="shared" si="12"/>
        <v>0</v>
      </c>
      <c r="R31" s="96">
        <f t="shared" si="12"/>
        <v>0</v>
      </c>
      <c r="S31" s="96">
        <f t="shared" si="12"/>
        <v>0</v>
      </c>
      <c r="T31" s="96">
        <f t="shared" si="12"/>
        <v>0</v>
      </c>
      <c r="U31" s="96">
        <f t="shared" si="12"/>
        <v>91250</v>
      </c>
    </row>
    <row r="32" spans="2:21" s="9" customFormat="1" ht="13.5" thickBot="1">
      <c r="B32" s="140"/>
      <c r="C32" s="93"/>
      <c r="D32" s="93" t="s">
        <v>22</v>
      </c>
      <c r="E32" s="287">
        <f aca="true" t="shared" si="13" ref="E32:T32">E31+E29+E27+E25+E20+E15+E13+E11+E9+E7+E5</f>
        <v>827000</v>
      </c>
      <c r="F32" s="287">
        <f t="shared" si="13"/>
        <v>1031920</v>
      </c>
      <c r="G32" s="423">
        <f t="shared" si="13"/>
        <v>1605300</v>
      </c>
      <c r="H32" s="423">
        <f t="shared" si="13"/>
        <v>3464220</v>
      </c>
      <c r="I32" s="459">
        <f t="shared" si="13"/>
        <v>1235840</v>
      </c>
      <c r="J32" s="461">
        <f t="shared" si="13"/>
        <v>3605230</v>
      </c>
      <c r="K32" s="231">
        <f t="shared" si="13"/>
        <v>536280</v>
      </c>
      <c r="L32" s="231">
        <f t="shared" si="13"/>
        <v>8841570</v>
      </c>
      <c r="M32" s="231">
        <f t="shared" si="13"/>
        <v>4304240</v>
      </c>
      <c r="N32" s="231">
        <f t="shared" si="13"/>
        <v>204920</v>
      </c>
      <c r="O32" s="231">
        <f t="shared" si="13"/>
        <v>1009220</v>
      </c>
      <c r="P32" s="231">
        <f t="shared" si="13"/>
        <v>5518380</v>
      </c>
      <c r="Q32" s="428">
        <f t="shared" si="13"/>
        <v>539550</v>
      </c>
      <c r="R32" s="428">
        <f t="shared" si="13"/>
        <v>2268710</v>
      </c>
      <c r="S32" s="428">
        <f t="shared" si="13"/>
        <v>0</v>
      </c>
      <c r="T32" s="428">
        <f t="shared" si="13"/>
        <v>2808260</v>
      </c>
      <c r="U32" s="428">
        <f>U31+U29+U27+U25+U22+U20+U17+U15+U13+U11+U9+U7+U5</f>
        <v>18046370</v>
      </c>
    </row>
    <row r="33" spans="2:5" s="130" customFormat="1" ht="12.75">
      <c r="B33" s="71"/>
      <c r="C33" s="131"/>
      <c r="D33" s="131"/>
      <c r="E33" s="247"/>
    </row>
    <row r="34" spans="3:5" s="19" customFormat="1" ht="18.75" customHeight="1">
      <c r="C34" s="836"/>
      <c r="D34" s="836"/>
      <c r="E34" s="20"/>
    </row>
    <row r="35" spans="2:5" s="19" customFormat="1" ht="12.75" customHeight="1">
      <c r="B35" s="125"/>
      <c r="C35" s="239"/>
      <c r="D35" s="239"/>
      <c r="E35" s="132"/>
    </row>
    <row r="36" spans="2:5" s="19" customFormat="1" ht="12.75">
      <c r="B36" s="239"/>
      <c r="C36" s="24"/>
      <c r="D36" s="23"/>
      <c r="E36" s="131"/>
    </row>
    <row r="37" spans="2:5" ht="12.75">
      <c r="B37" s="24"/>
      <c r="C37" s="134"/>
      <c r="D37" s="134"/>
      <c r="E37" s="131"/>
    </row>
    <row r="38" spans="2:5" s="31" customFormat="1" ht="12.75">
      <c r="B38" s="134"/>
      <c r="C38" s="134"/>
      <c r="D38" s="145"/>
      <c r="E38" s="71"/>
    </row>
    <row r="39" spans="2:5" s="148" customFormat="1" ht="12.75">
      <c r="B39" s="24"/>
      <c r="C39" s="24"/>
      <c r="D39" s="145"/>
      <c r="E39" s="71"/>
    </row>
    <row r="40" spans="2:5" s="148" customFormat="1" ht="12.75">
      <c r="B40" s="24"/>
      <c r="C40" s="24"/>
      <c r="D40" s="145"/>
      <c r="E40" s="131"/>
    </row>
    <row r="41" spans="2:5" s="148" customFormat="1" ht="12.75">
      <c r="B41" s="24"/>
      <c r="C41" s="24"/>
      <c r="D41" s="145"/>
      <c r="E41" s="71"/>
    </row>
    <row r="42" spans="3:5" s="36" customFormat="1" ht="12.75">
      <c r="C42" s="65"/>
      <c r="D42" s="18"/>
      <c r="E42" s="230"/>
    </row>
    <row r="43" s="18" customFormat="1" ht="12.75">
      <c r="E43" s="242"/>
    </row>
  </sheetData>
  <sheetProtection selectLockedCells="1" selectUnlockedCells="1"/>
  <mergeCells count="26">
    <mergeCell ref="C34:D34"/>
    <mergeCell ref="B4:B5"/>
    <mergeCell ref="B6:B7"/>
    <mergeCell ref="B8:B9"/>
    <mergeCell ref="B10:B11"/>
    <mergeCell ref="B12:B13"/>
    <mergeCell ref="B14:B15"/>
    <mergeCell ref="B18:B20"/>
    <mergeCell ref="B23:B25"/>
    <mergeCell ref="B26:B27"/>
    <mergeCell ref="B28:B29"/>
    <mergeCell ref="B30:B31"/>
    <mergeCell ref="C16:C17"/>
    <mergeCell ref="C2:E2"/>
    <mergeCell ref="C18:C20"/>
    <mergeCell ref="C30:C31"/>
    <mergeCell ref="C23:C25"/>
    <mergeCell ref="C26:C27"/>
    <mergeCell ref="C28:C29"/>
    <mergeCell ref="C21:C22"/>
    <mergeCell ref="C12:C13"/>
    <mergeCell ref="C14:C15"/>
    <mergeCell ref="C8:C9"/>
    <mergeCell ref="C4:C5"/>
    <mergeCell ref="C6:C7"/>
    <mergeCell ref="C10:C11"/>
  </mergeCells>
  <printOptions/>
  <pageMargins left="0.15748031496063" right="0.196850393700787" top="0.196850393700787" bottom="0.15748031496063" header="0.15748031496063" footer="0.15748031496063"/>
  <pageSetup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T20" sqref="T20"/>
    </sheetView>
  </sheetViews>
  <sheetFormatPr defaultColWidth="9.140625" defaultRowHeight="12.75"/>
  <cols>
    <col min="1" max="1" width="4.421875" style="18" customWidth="1"/>
    <col min="2" max="2" width="15.57421875" style="18" customWidth="1"/>
    <col min="3" max="3" width="42.7109375" style="18" customWidth="1"/>
    <col min="4" max="4" width="10.140625" style="242" customWidth="1"/>
    <col min="5" max="5" width="11.00390625" style="18" customWidth="1"/>
    <col min="6" max="6" width="10.8515625" style="18" customWidth="1"/>
    <col min="7" max="7" width="11.8515625" style="18" customWidth="1"/>
    <col min="8" max="8" width="12.140625" style="18" customWidth="1"/>
    <col min="9" max="9" width="10.140625" style="18" bestFit="1" customWidth="1"/>
    <col min="10" max="10" width="9.140625" style="18" customWidth="1"/>
    <col min="11" max="11" width="11.7109375" style="18" bestFit="1" customWidth="1"/>
    <col min="12" max="13" width="10.140625" style="18" bestFit="1" customWidth="1"/>
    <col min="14" max="14" width="10.421875" style="18" customWidth="1"/>
    <col min="15" max="15" width="11.00390625" style="18" customWidth="1"/>
    <col min="16" max="17" width="10.140625" style="18" bestFit="1" customWidth="1"/>
    <col min="18" max="18" width="11.28125" style="18" customWidth="1"/>
    <col min="19" max="19" width="10.140625" style="18" customWidth="1"/>
    <col min="20" max="20" width="13.7109375" style="18" customWidth="1"/>
    <col min="21" max="16384" width="9.140625" style="18" customWidth="1"/>
  </cols>
  <sheetData>
    <row r="1" spans="2:6" s="8" customFormat="1" ht="12.75">
      <c r="B1" s="25"/>
      <c r="D1" s="235"/>
      <c r="F1" s="70"/>
    </row>
    <row r="2" spans="2:5" s="8" customFormat="1" ht="12.75">
      <c r="B2" s="25"/>
      <c r="D2" s="72"/>
      <c r="E2" s="235"/>
    </row>
    <row r="3" spans="2:5" s="8" customFormat="1" ht="12.75">
      <c r="B3" s="25"/>
      <c r="D3" s="72"/>
      <c r="E3" s="235"/>
    </row>
    <row r="4" spans="2:5" s="8" customFormat="1" ht="12.75">
      <c r="B4" s="25"/>
      <c r="D4" s="278"/>
      <c r="E4" s="235"/>
    </row>
    <row r="5" ht="12.75" customHeight="1">
      <c r="D5" s="288"/>
    </row>
    <row r="6" spans="3:4" ht="12.75">
      <c r="C6" s="26" t="s">
        <v>150</v>
      </c>
      <c r="D6" s="288"/>
    </row>
    <row r="7" spans="1:9" s="67" customFormat="1" ht="15.75" customHeight="1" thickBot="1">
      <c r="A7" s="66"/>
      <c r="B7" s="66"/>
      <c r="C7" s="57"/>
      <c r="D7" s="289"/>
      <c r="H7" s="289"/>
      <c r="I7" s="289" t="s">
        <v>85</v>
      </c>
    </row>
    <row r="8" spans="1:20" s="66" customFormat="1" ht="74.25" customHeight="1" thickBot="1">
      <c r="A8" s="253" t="s">
        <v>11</v>
      </c>
      <c r="B8" s="254" t="s">
        <v>82</v>
      </c>
      <c r="C8" s="194" t="s">
        <v>1</v>
      </c>
      <c r="D8" s="283" t="s">
        <v>121</v>
      </c>
      <c r="E8" s="283" t="s">
        <v>122</v>
      </c>
      <c r="F8" s="579" t="s">
        <v>123</v>
      </c>
      <c r="G8" s="580" t="s">
        <v>124</v>
      </c>
      <c r="H8" s="581" t="s">
        <v>125</v>
      </c>
      <c r="I8" s="572" t="s">
        <v>126</v>
      </c>
      <c r="J8" s="582" t="s">
        <v>127</v>
      </c>
      <c r="K8" s="583" t="s">
        <v>128</v>
      </c>
      <c r="L8" s="582" t="s">
        <v>129</v>
      </c>
      <c r="M8" s="584" t="s">
        <v>130</v>
      </c>
      <c r="N8" s="601" t="s">
        <v>131</v>
      </c>
      <c r="O8" s="582" t="s">
        <v>132</v>
      </c>
      <c r="P8" s="585" t="s">
        <v>133</v>
      </c>
      <c r="Q8" s="584" t="s">
        <v>134</v>
      </c>
      <c r="R8" s="601" t="s">
        <v>135</v>
      </c>
      <c r="S8" s="389" t="s">
        <v>115</v>
      </c>
      <c r="T8" s="607" t="s">
        <v>141</v>
      </c>
    </row>
    <row r="9" spans="1:20" s="67" customFormat="1" ht="26.25" thickBot="1">
      <c r="A9" s="850">
        <v>1</v>
      </c>
      <c r="B9" s="854" t="s">
        <v>91</v>
      </c>
      <c r="C9" s="345" t="s">
        <v>86</v>
      </c>
      <c r="D9" s="586">
        <v>70000</v>
      </c>
      <c r="E9" s="586">
        <v>20000</v>
      </c>
      <c r="F9" s="586">
        <v>25000</v>
      </c>
      <c r="G9" s="453">
        <f>D9+E9+F9</f>
        <v>115000</v>
      </c>
      <c r="H9" s="586">
        <v>56000</v>
      </c>
      <c r="I9" s="586">
        <v>150000</v>
      </c>
      <c r="J9" s="586">
        <v>0</v>
      </c>
      <c r="K9" s="528">
        <f>G9+H9+I9+J9</f>
        <v>321000</v>
      </c>
      <c r="L9" s="586">
        <v>0</v>
      </c>
      <c r="M9" s="586">
        <v>400000</v>
      </c>
      <c r="N9" s="587">
        <v>61000</v>
      </c>
      <c r="O9" s="605">
        <f>L9+M9+N9</f>
        <v>461000</v>
      </c>
      <c r="P9" s="586">
        <v>0</v>
      </c>
      <c r="Q9" s="586">
        <v>260310</v>
      </c>
      <c r="R9" s="587">
        <v>0</v>
      </c>
      <c r="S9" s="388">
        <f>P9+Q9+R9</f>
        <v>260310</v>
      </c>
      <c r="T9" s="754">
        <f>K9+O9+S9</f>
        <v>1042310</v>
      </c>
    </row>
    <row r="10" spans="1:20" s="67" customFormat="1" ht="13.5" thickBot="1">
      <c r="A10" s="851"/>
      <c r="B10" s="855"/>
      <c r="C10" s="588" t="s">
        <v>92</v>
      </c>
      <c r="D10" s="589">
        <v>8000</v>
      </c>
      <c r="E10" s="589">
        <v>28000</v>
      </c>
      <c r="F10" s="589">
        <v>28000</v>
      </c>
      <c r="G10" s="455">
        <f>D10+E10+F10</f>
        <v>64000</v>
      </c>
      <c r="H10" s="589">
        <v>17000</v>
      </c>
      <c r="I10" s="589">
        <v>148400</v>
      </c>
      <c r="J10" s="589">
        <v>0</v>
      </c>
      <c r="K10" s="534">
        <f>G10+H10+I10+J10</f>
        <v>229400</v>
      </c>
      <c r="L10" s="589">
        <v>0</v>
      </c>
      <c r="M10" s="589">
        <v>0</v>
      </c>
      <c r="N10" s="590">
        <v>0</v>
      </c>
      <c r="O10" s="605">
        <f>L10+M10+N10</f>
        <v>0</v>
      </c>
      <c r="P10" s="589">
        <v>0</v>
      </c>
      <c r="Q10" s="589">
        <v>0</v>
      </c>
      <c r="R10" s="590">
        <v>0</v>
      </c>
      <c r="S10" s="610">
        <f>P10+Q10+R10</f>
        <v>0</v>
      </c>
      <c r="T10" s="608">
        <f>K10+O10+S10</f>
        <v>229400</v>
      </c>
    </row>
    <row r="11" spans="1:20" s="67" customFormat="1" ht="12.75">
      <c r="A11" s="852"/>
      <c r="B11" s="856"/>
      <c r="C11" s="591" t="s">
        <v>116</v>
      </c>
      <c r="D11" s="592">
        <v>70000</v>
      </c>
      <c r="E11" s="592">
        <v>100000</v>
      </c>
      <c r="F11" s="592">
        <v>100000</v>
      </c>
      <c r="G11" s="455">
        <f>D11+E11+F11</f>
        <v>270000</v>
      </c>
      <c r="H11" s="592">
        <v>80000</v>
      </c>
      <c r="I11" s="592">
        <v>100000</v>
      </c>
      <c r="J11" s="592">
        <v>0</v>
      </c>
      <c r="K11" s="534">
        <f>G11+H11+I11+J11</f>
        <v>450000</v>
      </c>
      <c r="L11" s="592">
        <v>0</v>
      </c>
      <c r="M11" s="592">
        <v>143140</v>
      </c>
      <c r="N11" s="602">
        <v>100000</v>
      </c>
      <c r="O11" s="605">
        <f>L11+M11+N11</f>
        <v>243140</v>
      </c>
      <c r="P11" s="603">
        <v>0</v>
      </c>
      <c r="Q11" s="592">
        <v>50000</v>
      </c>
      <c r="R11" s="602">
        <v>0</v>
      </c>
      <c r="S11" s="610">
        <f>P11+Q11+R11</f>
        <v>50000</v>
      </c>
      <c r="T11" s="608">
        <f>K11+O11+S11</f>
        <v>743140</v>
      </c>
    </row>
    <row r="12" spans="1:20" s="66" customFormat="1" ht="13.5" thickBot="1">
      <c r="A12" s="853"/>
      <c r="B12" s="857"/>
      <c r="C12" s="335" t="s">
        <v>5</v>
      </c>
      <c r="D12" s="593">
        <f aca="true" t="shared" si="0" ref="D12:T12">D9+D10+D11</f>
        <v>148000</v>
      </c>
      <c r="E12" s="593">
        <f t="shared" si="0"/>
        <v>148000</v>
      </c>
      <c r="F12" s="593">
        <f t="shared" si="0"/>
        <v>153000</v>
      </c>
      <c r="G12" s="593">
        <f t="shared" si="0"/>
        <v>449000</v>
      </c>
      <c r="H12" s="593">
        <f t="shared" si="0"/>
        <v>153000</v>
      </c>
      <c r="I12" s="593">
        <f t="shared" si="0"/>
        <v>398400</v>
      </c>
      <c r="J12" s="593">
        <f t="shared" si="0"/>
        <v>0</v>
      </c>
      <c r="K12" s="593">
        <f t="shared" si="0"/>
        <v>1000400</v>
      </c>
      <c r="L12" s="593">
        <f t="shared" si="0"/>
        <v>0</v>
      </c>
      <c r="M12" s="593">
        <f t="shared" si="0"/>
        <v>543140</v>
      </c>
      <c r="N12" s="594">
        <f t="shared" si="0"/>
        <v>161000</v>
      </c>
      <c r="O12" s="606">
        <f t="shared" si="0"/>
        <v>704140</v>
      </c>
      <c r="P12" s="593">
        <f t="shared" si="0"/>
        <v>0</v>
      </c>
      <c r="Q12" s="593">
        <f t="shared" si="0"/>
        <v>310310</v>
      </c>
      <c r="R12" s="594">
        <f t="shared" si="0"/>
        <v>0</v>
      </c>
      <c r="S12" s="606">
        <f t="shared" si="0"/>
        <v>310310</v>
      </c>
      <c r="T12" s="593">
        <f t="shared" si="0"/>
        <v>2014850</v>
      </c>
    </row>
    <row r="13" spans="1:20" s="28" customFormat="1" ht="38.25" customHeight="1" thickBot="1">
      <c r="A13" s="841">
        <v>2</v>
      </c>
      <c r="B13" s="848" t="s">
        <v>17</v>
      </c>
      <c r="C13" s="347" t="s">
        <v>86</v>
      </c>
      <c r="D13" s="595">
        <v>0</v>
      </c>
      <c r="E13" s="595">
        <v>0</v>
      </c>
      <c r="F13" s="595">
        <v>0</v>
      </c>
      <c r="G13" s="455">
        <f>D13+E13+F13</f>
        <v>0</v>
      </c>
      <c r="H13" s="595">
        <v>0</v>
      </c>
      <c r="I13" s="595">
        <v>0</v>
      </c>
      <c r="J13" s="595">
        <v>0</v>
      </c>
      <c r="K13" s="528">
        <f>G13+H13+I13+J13</f>
        <v>0</v>
      </c>
      <c r="L13" s="595">
        <v>0</v>
      </c>
      <c r="M13" s="595">
        <v>0</v>
      </c>
      <c r="N13" s="596">
        <v>0</v>
      </c>
      <c r="O13" s="388">
        <f>L96</f>
        <v>0</v>
      </c>
      <c r="P13" s="595">
        <v>0</v>
      </c>
      <c r="Q13" s="595">
        <v>0</v>
      </c>
      <c r="R13" s="596">
        <v>0</v>
      </c>
      <c r="S13" s="610">
        <f>P13+Q13+R13</f>
        <v>0</v>
      </c>
      <c r="T13" s="608">
        <f>K13+O13+S13</f>
        <v>0</v>
      </c>
    </row>
    <row r="14" spans="1:20" s="29" customFormat="1" ht="13.5" thickBot="1">
      <c r="A14" s="847"/>
      <c r="B14" s="849"/>
      <c r="C14" s="348" t="s">
        <v>5</v>
      </c>
      <c r="D14" s="597">
        <f aca="true" t="shared" si="1" ref="D14:T14">D13</f>
        <v>0</v>
      </c>
      <c r="E14" s="597">
        <f t="shared" si="1"/>
        <v>0</v>
      </c>
      <c r="F14" s="597">
        <f t="shared" si="1"/>
        <v>0</v>
      </c>
      <c r="G14" s="454">
        <f t="shared" si="1"/>
        <v>0</v>
      </c>
      <c r="H14" s="597">
        <f t="shared" si="1"/>
        <v>0</v>
      </c>
      <c r="I14" s="597">
        <f t="shared" si="1"/>
        <v>0</v>
      </c>
      <c r="J14" s="597">
        <f t="shared" si="1"/>
        <v>0</v>
      </c>
      <c r="K14" s="454">
        <f t="shared" si="1"/>
        <v>0</v>
      </c>
      <c r="L14" s="597">
        <f t="shared" si="1"/>
        <v>0</v>
      </c>
      <c r="M14" s="597">
        <f t="shared" si="1"/>
        <v>0</v>
      </c>
      <c r="N14" s="598">
        <f t="shared" si="1"/>
        <v>0</v>
      </c>
      <c r="O14" s="385">
        <f t="shared" si="1"/>
        <v>0</v>
      </c>
      <c r="P14" s="597">
        <f t="shared" si="1"/>
        <v>0</v>
      </c>
      <c r="Q14" s="597">
        <f t="shared" si="1"/>
        <v>0</v>
      </c>
      <c r="R14" s="598">
        <f t="shared" si="1"/>
        <v>0</v>
      </c>
      <c r="S14" s="385">
        <f t="shared" si="1"/>
        <v>0</v>
      </c>
      <c r="T14" s="609">
        <f t="shared" si="1"/>
        <v>0</v>
      </c>
    </row>
    <row r="15" spans="1:20" s="28" customFormat="1" ht="30" customHeight="1" thickBot="1">
      <c r="A15" s="841">
        <v>3</v>
      </c>
      <c r="B15" s="848" t="s">
        <v>18</v>
      </c>
      <c r="C15" s="347" t="s">
        <v>86</v>
      </c>
      <c r="D15" s="595">
        <v>0</v>
      </c>
      <c r="E15" s="595">
        <v>0</v>
      </c>
      <c r="F15" s="595">
        <v>0</v>
      </c>
      <c r="G15" s="482">
        <f>D15+E15+F15</f>
        <v>0</v>
      </c>
      <c r="H15" s="595">
        <v>0</v>
      </c>
      <c r="I15" s="595">
        <v>0</v>
      </c>
      <c r="J15" s="595">
        <v>0</v>
      </c>
      <c r="K15" s="528">
        <f>G15+H15+I15+J15</f>
        <v>0</v>
      </c>
      <c r="L15" s="595">
        <v>0</v>
      </c>
      <c r="M15" s="595">
        <v>0</v>
      </c>
      <c r="N15" s="596">
        <v>0</v>
      </c>
      <c r="O15" s="388">
        <f>L98</f>
        <v>0</v>
      </c>
      <c r="P15" s="595">
        <v>0</v>
      </c>
      <c r="Q15" s="595">
        <v>0</v>
      </c>
      <c r="R15" s="596">
        <v>0</v>
      </c>
      <c r="S15" s="610">
        <v>0</v>
      </c>
      <c r="T15" s="608">
        <f>K15+O15+S15</f>
        <v>0</v>
      </c>
    </row>
    <row r="16" spans="1:20" s="28" customFormat="1" ht="30" customHeight="1" thickBot="1">
      <c r="A16" s="842"/>
      <c r="B16" s="859"/>
      <c r="C16" s="591" t="s">
        <v>116</v>
      </c>
      <c r="D16" s="592">
        <v>19000</v>
      </c>
      <c r="E16" s="592">
        <v>19000</v>
      </c>
      <c r="F16" s="592">
        <v>19000</v>
      </c>
      <c r="G16" s="482">
        <f>D16+E16+F16</f>
        <v>57000</v>
      </c>
      <c r="H16" s="592">
        <v>18000</v>
      </c>
      <c r="I16" s="592">
        <v>68660</v>
      </c>
      <c r="J16" s="592">
        <v>0</v>
      </c>
      <c r="K16" s="528">
        <f>G16+H16+I16+J16</f>
        <v>143660</v>
      </c>
      <c r="L16" s="592">
        <v>68090</v>
      </c>
      <c r="M16" s="592">
        <v>0</v>
      </c>
      <c r="N16" s="602">
        <v>27000</v>
      </c>
      <c r="O16" s="605">
        <f>L16+M16+N16</f>
        <v>95090</v>
      </c>
      <c r="P16" s="603">
        <v>0</v>
      </c>
      <c r="Q16" s="592">
        <v>0</v>
      </c>
      <c r="R16" s="602">
        <v>0</v>
      </c>
      <c r="S16" s="610">
        <f>P16+Q16+R16</f>
        <v>0</v>
      </c>
      <c r="T16" s="608">
        <f>K16+O16+S16</f>
        <v>238750</v>
      </c>
    </row>
    <row r="17" spans="1:20" s="28" customFormat="1" ht="13.5" thickBot="1">
      <c r="A17" s="858"/>
      <c r="B17" s="860"/>
      <c r="C17" s="348" t="s">
        <v>5</v>
      </c>
      <c r="D17" s="597">
        <f aca="true" t="shared" si="2" ref="D17:N17">D15+D16</f>
        <v>19000</v>
      </c>
      <c r="E17" s="597">
        <f t="shared" si="2"/>
        <v>19000</v>
      </c>
      <c r="F17" s="597">
        <f t="shared" si="2"/>
        <v>19000</v>
      </c>
      <c r="G17" s="597">
        <f t="shared" si="2"/>
        <v>57000</v>
      </c>
      <c r="H17" s="597">
        <f t="shared" si="2"/>
        <v>18000</v>
      </c>
      <c r="I17" s="597">
        <f t="shared" si="2"/>
        <v>68660</v>
      </c>
      <c r="J17" s="597">
        <f t="shared" si="2"/>
        <v>0</v>
      </c>
      <c r="K17" s="597">
        <f t="shared" si="2"/>
        <v>143660</v>
      </c>
      <c r="L17" s="597">
        <f t="shared" si="2"/>
        <v>68090</v>
      </c>
      <c r="M17" s="597">
        <f t="shared" si="2"/>
        <v>0</v>
      </c>
      <c r="N17" s="598">
        <f t="shared" si="2"/>
        <v>27000</v>
      </c>
      <c r="O17" s="385">
        <f aca="true" t="shared" si="3" ref="O17:T17">O15+O16</f>
        <v>95090</v>
      </c>
      <c r="P17" s="597">
        <f>P15+P16</f>
        <v>0</v>
      </c>
      <c r="Q17" s="597">
        <f>Q15+Q16</f>
        <v>0</v>
      </c>
      <c r="R17" s="598">
        <f>R15+R16</f>
        <v>0</v>
      </c>
      <c r="S17" s="385">
        <f t="shared" si="3"/>
        <v>0</v>
      </c>
      <c r="T17" s="609">
        <f t="shared" si="3"/>
        <v>238750</v>
      </c>
    </row>
    <row r="18" spans="1:20" s="29" customFormat="1" ht="26.25" thickBot="1">
      <c r="A18" s="841">
        <v>4</v>
      </c>
      <c r="B18" s="844" t="s">
        <v>41</v>
      </c>
      <c r="C18" s="347" t="s">
        <v>86</v>
      </c>
      <c r="D18" s="595">
        <v>4000</v>
      </c>
      <c r="E18" s="595">
        <v>4000</v>
      </c>
      <c r="F18" s="595">
        <v>4000</v>
      </c>
      <c r="G18" s="482">
        <f>D18+E18+F18</f>
        <v>12000</v>
      </c>
      <c r="H18" s="595">
        <v>3000</v>
      </c>
      <c r="I18" s="595">
        <v>50000</v>
      </c>
      <c r="J18" s="595">
        <v>0</v>
      </c>
      <c r="K18" s="528">
        <f>G18+H18+I18+J18</f>
        <v>65000</v>
      </c>
      <c r="L18" s="595">
        <v>0</v>
      </c>
      <c r="M18" s="595">
        <v>0</v>
      </c>
      <c r="N18" s="596">
        <v>20000</v>
      </c>
      <c r="O18" s="605">
        <f>L18+M18+N18</f>
        <v>20000</v>
      </c>
      <c r="P18" s="595">
        <v>0</v>
      </c>
      <c r="Q18" s="595">
        <v>0</v>
      </c>
      <c r="R18" s="596">
        <v>0</v>
      </c>
      <c r="S18" s="610">
        <f>P18+Q18+R18</f>
        <v>0</v>
      </c>
      <c r="T18" s="608">
        <f>K18+O18+S18</f>
        <v>85000</v>
      </c>
    </row>
    <row r="19" spans="1:20" s="29" customFormat="1" ht="13.5" thickBot="1">
      <c r="A19" s="842"/>
      <c r="B19" s="845"/>
      <c r="C19" s="591" t="s">
        <v>116</v>
      </c>
      <c r="D19" s="592">
        <v>28000</v>
      </c>
      <c r="E19" s="592">
        <v>28000</v>
      </c>
      <c r="F19" s="592">
        <v>25000</v>
      </c>
      <c r="G19" s="482">
        <f>D19+E19+F19</f>
        <v>81000</v>
      </c>
      <c r="H19" s="592">
        <v>26000</v>
      </c>
      <c r="I19" s="592">
        <v>62940</v>
      </c>
      <c r="J19" s="592">
        <v>0</v>
      </c>
      <c r="K19" s="528">
        <f>G19+H19+I19+J19</f>
        <v>169940</v>
      </c>
      <c r="L19" s="592">
        <v>0</v>
      </c>
      <c r="M19" s="592">
        <v>65830</v>
      </c>
      <c r="N19" s="602">
        <v>71000</v>
      </c>
      <c r="O19" s="605">
        <f>L19+M19+N19</f>
        <v>136830</v>
      </c>
      <c r="P19" s="603">
        <v>0</v>
      </c>
      <c r="Q19" s="592">
        <v>0</v>
      </c>
      <c r="R19" s="602">
        <v>0</v>
      </c>
      <c r="S19" s="610">
        <f>P19+Q19+R19</f>
        <v>0</v>
      </c>
      <c r="T19" s="608">
        <f>K19+O19+S19</f>
        <v>306770</v>
      </c>
    </row>
    <row r="20" spans="1:20" s="29" customFormat="1" ht="25.5" customHeight="1" thickBot="1">
      <c r="A20" s="843"/>
      <c r="B20" s="846"/>
      <c r="C20" s="348" t="s">
        <v>5</v>
      </c>
      <c r="D20" s="597">
        <f aca="true" t="shared" si="4" ref="D20:N20">D18+D19</f>
        <v>32000</v>
      </c>
      <c r="E20" s="597">
        <f t="shared" si="4"/>
        <v>32000</v>
      </c>
      <c r="F20" s="597">
        <f t="shared" si="4"/>
        <v>29000</v>
      </c>
      <c r="G20" s="597">
        <f t="shared" si="4"/>
        <v>93000</v>
      </c>
      <c r="H20" s="597">
        <f t="shared" si="4"/>
        <v>29000</v>
      </c>
      <c r="I20" s="597">
        <f t="shared" si="4"/>
        <v>112940</v>
      </c>
      <c r="J20" s="597">
        <f t="shared" si="4"/>
        <v>0</v>
      </c>
      <c r="K20" s="597">
        <f t="shared" si="4"/>
        <v>234940</v>
      </c>
      <c r="L20" s="597">
        <f t="shared" si="4"/>
        <v>0</v>
      </c>
      <c r="M20" s="597">
        <f t="shared" si="4"/>
        <v>65830</v>
      </c>
      <c r="N20" s="598">
        <f t="shared" si="4"/>
        <v>91000</v>
      </c>
      <c r="O20" s="385">
        <f aca="true" t="shared" si="5" ref="O20:T20">O18+O19</f>
        <v>156830</v>
      </c>
      <c r="P20" s="597">
        <f>P18+P19</f>
        <v>0</v>
      </c>
      <c r="Q20" s="597">
        <f>Q18+Q19</f>
        <v>0</v>
      </c>
      <c r="R20" s="598">
        <f>R18+R19</f>
        <v>0</v>
      </c>
      <c r="S20" s="385">
        <f t="shared" si="5"/>
        <v>0</v>
      </c>
      <c r="T20" s="609">
        <f t="shared" si="5"/>
        <v>391770</v>
      </c>
    </row>
    <row r="21" spans="1:20" s="66" customFormat="1" ht="17.25" customHeight="1" thickBot="1">
      <c r="A21" s="252"/>
      <c r="B21" s="315"/>
      <c r="C21" s="315" t="s">
        <v>7</v>
      </c>
      <c r="D21" s="599">
        <f aca="true" t="shared" si="6" ref="D21:T21">D12+D14+D17+D20</f>
        <v>199000</v>
      </c>
      <c r="E21" s="599">
        <f t="shared" si="6"/>
        <v>199000</v>
      </c>
      <c r="F21" s="536">
        <f t="shared" si="6"/>
        <v>201000</v>
      </c>
      <c r="G21" s="469">
        <f t="shared" si="6"/>
        <v>599000</v>
      </c>
      <c r="H21" s="536">
        <f t="shared" si="6"/>
        <v>200000</v>
      </c>
      <c r="I21" s="469">
        <f t="shared" si="6"/>
        <v>580000</v>
      </c>
      <c r="J21" s="469">
        <f t="shared" si="6"/>
        <v>0</v>
      </c>
      <c r="K21" s="469">
        <f t="shared" si="6"/>
        <v>1379000</v>
      </c>
      <c r="L21" s="469">
        <f t="shared" si="6"/>
        <v>68090</v>
      </c>
      <c r="M21" s="469">
        <f t="shared" si="6"/>
        <v>608970</v>
      </c>
      <c r="N21" s="469">
        <f t="shared" si="6"/>
        <v>279000</v>
      </c>
      <c r="O21" s="385">
        <f t="shared" si="6"/>
        <v>956060</v>
      </c>
      <c r="P21" s="604">
        <f t="shared" si="6"/>
        <v>0</v>
      </c>
      <c r="Q21" s="469">
        <f t="shared" si="6"/>
        <v>310310</v>
      </c>
      <c r="R21" s="469">
        <f t="shared" si="6"/>
        <v>0</v>
      </c>
      <c r="S21" s="385">
        <f t="shared" si="6"/>
        <v>310310</v>
      </c>
      <c r="T21" s="609">
        <f t="shared" si="6"/>
        <v>2645370</v>
      </c>
    </row>
    <row r="22" spans="1:4" s="50" customFormat="1" ht="15" customHeight="1">
      <c r="A22" s="60"/>
      <c r="B22" s="124"/>
      <c r="C22" s="125"/>
      <c r="D22" s="600"/>
    </row>
    <row r="23" spans="2:4" s="19" customFormat="1" ht="12.75" customHeight="1">
      <c r="B23" s="836"/>
      <c r="C23" s="836"/>
      <c r="D23" s="215"/>
    </row>
    <row r="24" spans="2:4" s="19" customFormat="1" ht="12.75" customHeight="1">
      <c r="B24" s="239"/>
      <c r="C24" s="239"/>
      <c r="D24" s="215"/>
    </row>
    <row r="25" spans="2:4" s="8" customFormat="1" ht="12.75">
      <c r="B25" s="24"/>
      <c r="C25" s="23"/>
      <c r="D25" s="215"/>
    </row>
    <row r="26" spans="2:4" s="31" customFormat="1" ht="12.75">
      <c r="B26" s="134"/>
      <c r="C26" s="134"/>
      <c r="D26" s="279"/>
    </row>
    <row r="27" spans="2:4" s="148" customFormat="1" ht="12.75">
      <c r="B27" s="24"/>
      <c r="C27" s="24"/>
      <c r="D27" s="279"/>
    </row>
    <row r="28" spans="2:4" s="148" customFormat="1" ht="12.75">
      <c r="B28" s="24"/>
      <c r="C28" s="24"/>
      <c r="D28" s="157"/>
    </row>
    <row r="29" spans="2:4" s="148" customFormat="1" ht="12.75">
      <c r="B29" s="24"/>
      <c r="C29" s="24"/>
      <c r="D29" s="157"/>
    </row>
    <row r="30" spans="3:4" s="36" customFormat="1" ht="12.75">
      <c r="C30" s="65"/>
      <c r="D30" s="230"/>
    </row>
    <row r="32" spans="2:4" s="50" customFormat="1" ht="12.75">
      <c r="B32" s="64"/>
      <c r="D32" s="243"/>
    </row>
    <row r="33" spans="1:4" s="66" customFormat="1" ht="12.75">
      <c r="A33" s="29"/>
      <c r="B33" s="29"/>
      <c r="C33" s="29"/>
      <c r="D33" s="248"/>
    </row>
    <row r="34" spans="1:4" s="50" customFormat="1" ht="12.75">
      <c r="A34" s="64"/>
      <c r="C34" s="54"/>
      <c r="D34" s="243"/>
    </row>
    <row r="35" s="60" customFormat="1" ht="12.75">
      <c r="D35" s="243"/>
    </row>
    <row r="36" spans="1:4" s="8" customFormat="1" ht="12.75">
      <c r="A36" s="25"/>
      <c r="C36" s="9"/>
      <c r="D36" s="235"/>
    </row>
  </sheetData>
  <sheetProtection selectLockedCells="1" selectUnlockedCells="1"/>
  <mergeCells count="9">
    <mergeCell ref="B23:C23"/>
    <mergeCell ref="A18:A20"/>
    <mergeCell ref="B18:B20"/>
    <mergeCell ref="A13:A14"/>
    <mergeCell ref="B13:B14"/>
    <mergeCell ref="A9:A12"/>
    <mergeCell ref="B9:B12"/>
    <mergeCell ref="A15:A17"/>
    <mergeCell ref="B15:B17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1.421875" style="8" customWidth="1"/>
    <col min="2" max="2" width="4.7109375" style="25" customWidth="1"/>
    <col min="3" max="3" width="15.57421875" style="8" customWidth="1"/>
    <col min="4" max="4" width="26.7109375" style="9" customWidth="1"/>
    <col min="5" max="5" width="9.00390625" style="8" customWidth="1"/>
    <col min="6" max="6" width="10.8515625" style="8" customWidth="1"/>
    <col min="7" max="7" width="10.28125" style="8" customWidth="1"/>
    <col min="8" max="8" width="11.57421875" style="8" customWidth="1"/>
    <col min="9" max="9" width="13.8515625" style="8" customWidth="1"/>
    <col min="10" max="10" width="15.00390625" style="8" customWidth="1"/>
    <col min="11" max="11" width="9.140625" style="8" customWidth="1"/>
    <col min="12" max="12" width="12.00390625" style="8" customWidth="1"/>
    <col min="13" max="13" width="9.140625" style="8" customWidth="1"/>
    <col min="14" max="14" width="10.28125" style="8" customWidth="1"/>
    <col min="15" max="15" width="11.00390625" style="8" customWidth="1"/>
    <col min="16" max="16" width="12.57421875" style="8" customWidth="1"/>
    <col min="17" max="17" width="12.00390625" style="8" customWidth="1"/>
    <col min="18" max="18" width="9.140625" style="8" customWidth="1"/>
    <col min="19" max="19" width="10.7109375" style="8" customWidth="1"/>
    <col min="20" max="16384" width="9.140625" style="8" customWidth="1"/>
  </cols>
  <sheetData>
    <row r="1" spans="4:6" ht="12.75">
      <c r="D1" s="8"/>
      <c r="F1" s="70"/>
    </row>
    <row r="2" spans="4:5" ht="12.75">
      <c r="D2" s="8"/>
      <c r="E2" s="235"/>
    </row>
    <row r="3" spans="4:5" ht="12.75">
      <c r="D3" s="8"/>
      <c r="E3" s="235"/>
    </row>
    <row r="4" spans="4:5" ht="12.75">
      <c r="D4" s="8"/>
      <c r="E4" s="235"/>
    </row>
    <row r="5" spans="2:4" ht="12.75">
      <c r="B5" s="8"/>
      <c r="D5" s="14"/>
    </row>
    <row r="6" spans="2:3" ht="12.75">
      <c r="B6" s="107"/>
      <c r="C6" s="39" t="s">
        <v>161</v>
      </c>
    </row>
    <row r="7" spans="5:10" ht="15.75" customHeight="1" thickBot="1">
      <c r="E7" s="290"/>
      <c r="I7" s="290"/>
      <c r="J7" s="290" t="s">
        <v>85</v>
      </c>
    </row>
    <row r="8" spans="2:21" ht="75.75" customHeight="1" thickBot="1">
      <c r="B8" s="140" t="s">
        <v>11</v>
      </c>
      <c r="C8" s="93"/>
      <c r="D8" s="93" t="s">
        <v>1</v>
      </c>
      <c r="E8" s="283" t="s">
        <v>121</v>
      </c>
      <c r="F8" s="283" t="s">
        <v>122</v>
      </c>
      <c r="G8" s="579" t="s">
        <v>123</v>
      </c>
      <c r="H8" s="580" t="s">
        <v>124</v>
      </c>
      <c r="I8" s="581" t="s">
        <v>125</v>
      </c>
      <c r="J8" s="572" t="s">
        <v>126</v>
      </c>
      <c r="K8" s="582" t="s">
        <v>127</v>
      </c>
      <c r="L8" s="583" t="s">
        <v>128</v>
      </c>
      <c r="M8" s="582" t="s">
        <v>129</v>
      </c>
      <c r="N8" s="584" t="s">
        <v>130</v>
      </c>
      <c r="O8" s="601" t="s">
        <v>131</v>
      </c>
      <c r="P8" s="582" t="s">
        <v>132</v>
      </c>
      <c r="Q8" s="585" t="s">
        <v>133</v>
      </c>
      <c r="R8" s="584" t="s">
        <v>134</v>
      </c>
      <c r="S8" s="601" t="s">
        <v>135</v>
      </c>
      <c r="T8" s="389" t="s">
        <v>115</v>
      </c>
      <c r="U8" s="607" t="s">
        <v>141</v>
      </c>
    </row>
    <row r="9" spans="2:21" ht="39" thickBot="1">
      <c r="B9" s="833">
        <v>1</v>
      </c>
      <c r="C9" s="861" t="s">
        <v>13</v>
      </c>
      <c r="D9" s="449" t="s">
        <v>86</v>
      </c>
      <c r="E9" s="450">
        <v>1000</v>
      </c>
      <c r="F9" s="450">
        <v>0</v>
      </c>
      <c r="G9" s="450">
        <v>1000</v>
      </c>
      <c r="H9" s="427">
        <f>E9+F9+G9</f>
        <v>2000</v>
      </c>
      <c r="I9" s="450">
        <v>1000</v>
      </c>
      <c r="J9" s="450">
        <v>2610</v>
      </c>
      <c r="K9" s="450">
        <v>0</v>
      </c>
      <c r="L9" s="6">
        <f>H9+I9+J9+K9</f>
        <v>5610</v>
      </c>
      <c r="M9" s="450">
        <v>3000</v>
      </c>
      <c r="N9" s="450">
        <v>0</v>
      </c>
      <c r="O9" s="450">
        <v>0</v>
      </c>
      <c r="P9" s="167">
        <f>M9+N9+O9</f>
        <v>3000</v>
      </c>
      <c r="Q9" s="450">
        <v>0</v>
      </c>
      <c r="R9" s="450">
        <v>0</v>
      </c>
      <c r="S9" s="450">
        <v>0</v>
      </c>
      <c r="T9" s="85">
        <f>Q9+R9+S9</f>
        <v>0</v>
      </c>
      <c r="U9" s="135">
        <f>L9+P9+T9</f>
        <v>8610</v>
      </c>
    </row>
    <row r="10" spans="2:21" s="9" customFormat="1" ht="13.5" thickBot="1">
      <c r="B10" s="802"/>
      <c r="C10" s="862"/>
      <c r="D10" s="229" t="s">
        <v>5</v>
      </c>
      <c r="E10" s="287">
        <f aca="true" t="shared" si="0" ref="E10:U10">E9</f>
        <v>1000</v>
      </c>
      <c r="F10" s="287">
        <f t="shared" si="0"/>
        <v>0</v>
      </c>
      <c r="G10" s="287">
        <f t="shared" si="0"/>
        <v>1000</v>
      </c>
      <c r="H10" s="462">
        <f t="shared" si="0"/>
        <v>2000</v>
      </c>
      <c r="I10" s="287">
        <f t="shared" si="0"/>
        <v>1000</v>
      </c>
      <c r="J10" s="287">
        <f t="shared" si="0"/>
        <v>2610</v>
      </c>
      <c r="K10" s="287">
        <f t="shared" si="0"/>
        <v>0</v>
      </c>
      <c r="L10" s="231">
        <f t="shared" si="0"/>
        <v>5610</v>
      </c>
      <c r="M10" s="287">
        <f t="shared" si="0"/>
        <v>3000</v>
      </c>
      <c r="N10" s="287">
        <f t="shared" si="0"/>
        <v>0</v>
      </c>
      <c r="O10" s="287">
        <f t="shared" si="0"/>
        <v>0</v>
      </c>
      <c r="P10" s="231">
        <f t="shared" si="0"/>
        <v>3000</v>
      </c>
      <c r="Q10" s="287">
        <f t="shared" si="0"/>
        <v>0</v>
      </c>
      <c r="R10" s="287">
        <f t="shared" si="0"/>
        <v>0</v>
      </c>
      <c r="S10" s="287">
        <f t="shared" si="0"/>
        <v>0</v>
      </c>
      <c r="T10" s="231">
        <f t="shared" si="0"/>
        <v>0</v>
      </c>
      <c r="U10" s="428">
        <f t="shared" si="0"/>
        <v>8610</v>
      </c>
    </row>
    <row r="11" spans="2:21" ht="39" thickBot="1">
      <c r="B11" s="833">
        <v>2</v>
      </c>
      <c r="C11" s="861" t="s">
        <v>14</v>
      </c>
      <c r="D11" s="452" t="s">
        <v>86</v>
      </c>
      <c r="E11" s="755">
        <v>0</v>
      </c>
      <c r="F11" s="755">
        <v>0</v>
      </c>
      <c r="G11" s="755">
        <v>1000</v>
      </c>
      <c r="H11" s="427">
        <f>E11+F11+G11</f>
        <v>1000</v>
      </c>
      <c r="I11" s="755">
        <v>0</v>
      </c>
      <c r="J11" s="755">
        <v>0</v>
      </c>
      <c r="K11" s="755">
        <v>0</v>
      </c>
      <c r="L11" s="6">
        <f>H11+I11+J11+K11</f>
        <v>1000</v>
      </c>
      <c r="M11" s="755">
        <v>0</v>
      </c>
      <c r="N11" s="755">
        <v>0</v>
      </c>
      <c r="O11" s="755">
        <v>0</v>
      </c>
      <c r="P11" s="167">
        <f>M11+N11+O11</f>
        <v>0</v>
      </c>
      <c r="Q11" s="755">
        <v>0</v>
      </c>
      <c r="R11" s="755">
        <v>0</v>
      </c>
      <c r="S11" s="755">
        <v>0</v>
      </c>
      <c r="T11" s="85">
        <f>Q11+R11+S11</f>
        <v>0</v>
      </c>
      <c r="U11" s="135">
        <f>L11+P11+T11</f>
        <v>1000</v>
      </c>
    </row>
    <row r="12" spans="2:21" s="9" customFormat="1" ht="13.5" thickBot="1">
      <c r="B12" s="802"/>
      <c r="C12" s="862"/>
      <c r="D12" s="229" t="s">
        <v>5</v>
      </c>
      <c r="E12" s="287">
        <f aca="true" t="shared" si="1" ref="E12:U12">E11</f>
        <v>0</v>
      </c>
      <c r="F12" s="287">
        <f t="shared" si="1"/>
        <v>0</v>
      </c>
      <c r="G12" s="287">
        <f t="shared" si="1"/>
        <v>1000</v>
      </c>
      <c r="H12" s="451">
        <f t="shared" si="1"/>
        <v>1000</v>
      </c>
      <c r="I12" s="287">
        <f t="shared" si="1"/>
        <v>0</v>
      </c>
      <c r="J12" s="287">
        <f t="shared" si="1"/>
        <v>0</v>
      </c>
      <c r="K12" s="287">
        <f t="shared" si="1"/>
        <v>0</v>
      </c>
      <c r="L12" s="231">
        <f t="shared" si="1"/>
        <v>1000</v>
      </c>
      <c r="M12" s="287">
        <f t="shared" si="1"/>
        <v>0</v>
      </c>
      <c r="N12" s="287">
        <f t="shared" si="1"/>
        <v>0</v>
      </c>
      <c r="O12" s="287">
        <f t="shared" si="1"/>
        <v>0</v>
      </c>
      <c r="P12" s="231">
        <f t="shared" si="1"/>
        <v>0</v>
      </c>
      <c r="Q12" s="287">
        <f t="shared" si="1"/>
        <v>0</v>
      </c>
      <c r="R12" s="287">
        <f t="shared" si="1"/>
        <v>0</v>
      </c>
      <c r="S12" s="287">
        <f t="shared" si="1"/>
        <v>0</v>
      </c>
      <c r="T12" s="231">
        <f t="shared" si="1"/>
        <v>0</v>
      </c>
      <c r="U12" s="428">
        <f t="shared" si="1"/>
        <v>1000</v>
      </c>
    </row>
    <row r="13" spans="2:21" ht="18" customHeight="1" thickBot="1">
      <c r="B13" s="228"/>
      <c r="C13" s="172" t="s">
        <v>5</v>
      </c>
      <c r="D13" s="513"/>
      <c r="E13" s="448">
        <f aca="true" t="shared" si="2" ref="E13:U13">E10+E12</f>
        <v>1000</v>
      </c>
      <c r="F13" s="448">
        <f t="shared" si="2"/>
        <v>0</v>
      </c>
      <c r="G13" s="448">
        <f t="shared" si="2"/>
        <v>2000</v>
      </c>
      <c r="H13" s="448">
        <f t="shared" si="2"/>
        <v>3000</v>
      </c>
      <c r="I13" s="448">
        <f t="shared" si="2"/>
        <v>1000</v>
      </c>
      <c r="J13" s="448">
        <f t="shared" si="2"/>
        <v>2610</v>
      </c>
      <c r="K13" s="448">
        <f t="shared" si="2"/>
        <v>0</v>
      </c>
      <c r="L13" s="512">
        <f t="shared" si="2"/>
        <v>6610</v>
      </c>
      <c r="M13" s="448">
        <f t="shared" si="2"/>
        <v>3000</v>
      </c>
      <c r="N13" s="448">
        <f t="shared" si="2"/>
        <v>0</v>
      </c>
      <c r="O13" s="448">
        <f t="shared" si="2"/>
        <v>0</v>
      </c>
      <c r="P13" s="512">
        <f t="shared" si="2"/>
        <v>3000</v>
      </c>
      <c r="Q13" s="448">
        <f t="shared" si="2"/>
        <v>0</v>
      </c>
      <c r="R13" s="448">
        <f t="shared" si="2"/>
        <v>0</v>
      </c>
      <c r="S13" s="448">
        <f t="shared" si="2"/>
        <v>0</v>
      </c>
      <c r="T13" s="512">
        <f t="shared" si="2"/>
        <v>0</v>
      </c>
      <c r="U13" s="544">
        <f t="shared" si="2"/>
        <v>9610</v>
      </c>
    </row>
    <row r="14" spans="2:4" s="9" customFormat="1" ht="12.75">
      <c r="B14" s="108"/>
      <c r="C14" s="4"/>
      <c r="D14" s="4"/>
    </row>
    <row r="15" spans="2:4" s="19" customFormat="1" ht="12.75" customHeight="1">
      <c r="B15" s="836"/>
      <c r="C15" s="836"/>
      <c r="D15" s="145"/>
    </row>
    <row r="16" spans="2:4" s="19" customFormat="1" ht="12.75" customHeight="1">
      <c r="B16" s="239"/>
      <c r="C16" s="239"/>
      <c r="D16" s="145"/>
    </row>
    <row r="17" spans="2:4" ht="12.75">
      <c r="B17" s="24"/>
      <c r="C17" s="23"/>
      <c r="D17" s="145"/>
    </row>
    <row r="18" spans="2:4" s="31" customFormat="1" ht="12.75">
      <c r="B18" s="134"/>
      <c r="C18" s="134"/>
      <c r="D18" s="145"/>
    </row>
    <row r="19" spans="2:4" s="148" customFormat="1" ht="12.75">
      <c r="B19" s="24"/>
      <c r="C19" s="24"/>
      <c r="D19" s="145"/>
    </row>
    <row r="20" spans="1:4" s="23" customFormat="1" ht="12.75">
      <c r="A20" s="20"/>
      <c r="B20" s="53"/>
      <c r="C20" s="24"/>
      <c r="D20" s="18"/>
    </row>
    <row r="21" spans="1:3" s="23" customFormat="1" ht="12.75">
      <c r="A21" s="14"/>
      <c r="B21" s="53"/>
      <c r="C21" s="21"/>
    </row>
    <row r="22" spans="1:3" s="23" customFormat="1" ht="12.75">
      <c r="A22" s="14"/>
      <c r="B22" s="60"/>
      <c r="C22" s="54"/>
    </row>
    <row r="23" spans="1:4" s="15" customFormat="1" ht="12.75">
      <c r="A23" s="13"/>
      <c r="B23" s="60"/>
      <c r="C23" s="36"/>
      <c r="D23" s="58"/>
    </row>
    <row r="24" spans="1:4" s="50" customFormat="1" ht="12.75">
      <c r="A24" s="23"/>
      <c r="B24" s="60"/>
      <c r="C24" s="60"/>
      <c r="D24" s="60"/>
    </row>
    <row r="25" spans="2:4" s="15" customFormat="1" ht="12.75">
      <c r="B25" s="110"/>
      <c r="C25" s="236"/>
      <c r="D25" s="21"/>
    </row>
    <row r="26" spans="2:4" s="23" customFormat="1" ht="12.75">
      <c r="B26" s="109"/>
      <c r="C26" s="12"/>
      <c r="D26" s="24"/>
    </row>
    <row r="27" spans="2:4" s="15" customFormat="1" ht="12.75">
      <c r="B27" s="110"/>
      <c r="C27" s="12"/>
      <c r="D27" s="21"/>
    </row>
    <row r="28" spans="2:4" s="50" customFormat="1" ht="12.75">
      <c r="B28" s="64"/>
      <c r="D28" s="54"/>
    </row>
    <row r="29" s="60" customFormat="1" ht="12.75"/>
  </sheetData>
  <sheetProtection selectLockedCells="1" selectUnlockedCells="1"/>
  <mergeCells count="5">
    <mergeCell ref="C9:C10"/>
    <mergeCell ref="C11:C12"/>
    <mergeCell ref="B15:C15"/>
    <mergeCell ref="B9:B10"/>
    <mergeCell ref="B11:B12"/>
  </mergeCells>
  <printOptions/>
  <pageMargins left="0.16" right="0.16" top="0.17" bottom="0.17" header="0.16" footer="0.15"/>
  <pageSetup horizontalDpi="300" verticalDpi="3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18.7109375" style="18" customWidth="1"/>
    <col min="4" max="4" width="30.28125" style="18" customWidth="1"/>
    <col min="5" max="5" width="11.57421875" style="18" customWidth="1"/>
    <col min="6" max="6" width="12.00390625" style="18" customWidth="1"/>
    <col min="7" max="7" width="13.140625" style="18" customWidth="1"/>
    <col min="8" max="9" width="14.00390625" style="18" customWidth="1"/>
    <col min="10" max="10" width="12.00390625" style="18" customWidth="1"/>
    <col min="11" max="11" width="10.140625" style="18" bestFit="1" customWidth="1"/>
    <col min="12" max="12" width="11.8515625" style="18" customWidth="1"/>
    <col min="13" max="13" width="10.140625" style="18" bestFit="1" customWidth="1"/>
    <col min="14" max="15" width="10.57421875" style="18" customWidth="1"/>
    <col min="16" max="16" width="11.140625" style="18" customWidth="1"/>
    <col min="17" max="17" width="11.57421875" style="18" customWidth="1"/>
    <col min="18" max="18" width="9.140625" style="18" customWidth="1"/>
    <col min="19" max="19" width="11.140625" style="18" customWidth="1"/>
    <col min="20" max="20" width="11.57421875" style="18" customWidth="1"/>
    <col min="21" max="21" width="11.7109375" style="18" bestFit="1" customWidth="1"/>
    <col min="22" max="16384" width="9.140625" style="18" customWidth="1"/>
  </cols>
  <sheetData>
    <row r="1" spans="2:6" s="8" customFormat="1" ht="12.75">
      <c r="B1" s="25"/>
      <c r="F1" s="70"/>
    </row>
    <row r="2" spans="2:5" s="8" customFormat="1" ht="12.75">
      <c r="B2" s="25"/>
      <c r="E2" s="235"/>
    </row>
    <row r="3" spans="2:5" s="8" customFormat="1" ht="12.75">
      <c r="B3" s="25"/>
      <c r="E3" s="235"/>
    </row>
    <row r="4" spans="2:5" s="8" customFormat="1" ht="12.75">
      <c r="B4" s="25"/>
      <c r="E4" s="235"/>
    </row>
    <row r="6" s="5" customFormat="1" ht="12.75">
      <c r="D6" s="14"/>
    </row>
    <row r="7" spans="3:5" ht="37.5" customHeight="1">
      <c r="C7" s="863" t="s">
        <v>162</v>
      </c>
      <c r="D7" s="863"/>
      <c r="E7" s="864"/>
    </row>
    <row r="8" spans="4:10" ht="14.25" customHeight="1" thickBot="1">
      <c r="D8" s="22"/>
      <c r="E8" s="296"/>
      <c r="I8" s="296"/>
      <c r="J8" s="296" t="s">
        <v>85</v>
      </c>
    </row>
    <row r="9" spans="2:21" s="22" customFormat="1" ht="66.75" customHeight="1" thickBot="1">
      <c r="B9" s="231" t="s">
        <v>11</v>
      </c>
      <c r="C9" s="229"/>
      <c r="D9" s="93" t="s">
        <v>1</v>
      </c>
      <c r="E9" s="283" t="s">
        <v>121</v>
      </c>
      <c r="F9" s="283" t="s">
        <v>122</v>
      </c>
      <c r="G9" s="579" t="s">
        <v>123</v>
      </c>
      <c r="H9" s="580" t="s">
        <v>124</v>
      </c>
      <c r="I9" s="581" t="s">
        <v>125</v>
      </c>
      <c r="J9" s="572" t="s">
        <v>126</v>
      </c>
      <c r="K9" s="582" t="s">
        <v>127</v>
      </c>
      <c r="L9" s="583" t="s">
        <v>128</v>
      </c>
      <c r="M9" s="582" t="s">
        <v>129</v>
      </c>
      <c r="N9" s="584" t="s">
        <v>130</v>
      </c>
      <c r="O9" s="601" t="s">
        <v>131</v>
      </c>
      <c r="P9" s="582" t="s">
        <v>132</v>
      </c>
      <c r="Q9" s="585" t="s">
        <v>133</v>
      </c>
      <c r="R9" s="584" t="s">
        <v>134</v>
      </c>
      <c r="S9" s="601" t="s">
        <v>135</v>
      </c>
      <c r="T9" s="389" t="s">
        <v>115</v>
      </c>
      <c r="U9" s="607" t="s">
        <v>141</v>
      </c>
    </row>
    <row r="10" spans="2:21" s="86" customFormat="1" ht="26.25" thickBot="1">
      <c r="B10" s="264">
        <v>1</v>
      </c>
      <c r="C10" s="867" t="s">
        <v>15</v>
      </c>
      <c r="D10" s="439" t="s">
        <v>92</v>
      </c>
      <c r="E10" s="440">
        <v>0</v>
      </c>
      <c r="F10" s="440">
        <v>0</v>
      </c>
      <c r="G10" s="440">
        <v>0</v>
      </c>
      <c r="H10" s="505">
        <f>E10+F10+G10</f>
        <v>0</v>
      </c>
      <c r="I10" s="440">
        <v>0</v>
      </c>
      <c r="J10" s="440">
        <v>283000</v>
      </c>
      <c r="K10" s="440">
        <v>0</v>
      </c>
      <c r="L10" s="551">
        <f>H10+I10+J10+K10</f>
        <v>283000</v>
      </c>
      <c r="M10" s="440">
        <v>194150</v>
      </c>
      <c r="N10" s="440">
        <v>0</v>
      </c>
      <c r="O10" s="440">
        <v>0</v>
      </c>
      <c r="P10" s="551">
        <f>M10+N10+O10</f>
        <v>194150</v>
      </c>
      <c r="Q10" s="440">
        <v>0</v>
      </c>
      <c r="R10" s="440">
        <v>0</v>
      </c>
      <c r="S10" s="440">
        <v>0</v>
      </c>
      <c r="T10" s="429">
        <f>Q10+R10+S10</f>
        <v>0</v>
      </c>
      <c r="U10" s="554">
        <f>L10+P10+T10</f>
        <v>477150</v>
      </c>
    </row>
    <row r="11" spans="2:21" s="87" customFormat="1" ht="13.5" thickBot="1">
      <c r="B11" s="259"/>
      <c r="C11" s="868"/>
      <c r="D11" s="229" t="s">
        <v>5</v>
      </c>
      <c r="E11" s="442">
        <f aca="true" t="shared" si="0" ref="E11:U11">E10</f>
        <v>0</v>
      </c>
      <c r="F11" s="442">
        <f t="shared" si="0"/>
        <v>0</v>
      </c>
      <c r="G11" s="442">
        <f t="shared" si="0"/>
        <v>0</v>
      </c>
      <c r="H11" s="445">
        <f t="shared" si="0"/>
        <v>0</v>
      </c>
      <c r="I11" s="442">
        <f t="shared" si="0"/>
        <v>0</v>
      </c>
      <c r="J11" s="442">
        <f t="shared" si="0"/>
        <v>283000</v>
      </c>
      <c r="K11" s="442">
        <f t="shared" si="0"/>
        <v>0</v>
      </c>
      <c r="L11" s="504">
        <f t="shared" si="0"/>
        <v>283000</v>
      </c>
      <c r="M11" s="442">
        <f t="shared" si="0"/>
        <v>194150</v>
      </c>
      <c r="N11" s="442">
        <f t="shared" si="0"/>
        <v>0</v>
      </c>
      <c r="O11" s="442">
        <f t="shared" si="0"/>
        <v>0</v>
      </c>
      <c r="P11" s="504">
        <f t="shared" si="0"/>
        <v>194150</v>
      </c>
      <c r="Q11" s="442">
        <f t="shared" si="0"/>
        <v>0</v>
      </c>
      <c r="R11" s="442">
        <f t="shared" si="0"/>
        <v>0</v>
      </c>
      <c r="S11" s="442">
        <f t="shared" si="0"/>
        <v>0</v>
      </c>
      <c r="T11" s="504">
        <f t="shared" si="0"/>
        <v>0</v>
      </c>
      <c r="U11" s="552">
        <f t="shared" si="0"/>
        <v>477150</v>
      </c>
    </row>
    <row r="12" spans="2:21" s="86" customFormat="1" ht="26.25" thickBot="1">
      <c r="B12" s="257">
        <v>2</v>
      </c>
      <c r="C12" s="869" t="s">
        <v>117</v>
      </c>
      <c r="D12" s="441" t="s">
        <v>92</v>
      </c>
      <c r="E12" s="291">
        <v>0</v>
      </c>
      <c r="F12" s="291">
        <v>0</v>
      </c>
      <c r="G12" s="291">
        <v>0</v>
      </c>
      <c r="H12" s="506">
        <f>E12+F12+G12</f>
        <v>0</v>
      </c>
      <c r="I12" s="291">
        <v>0</v>
      </c>
      <c r="J12" s="291">
        <v>0</v>
      </c>
      <c r="K12" s="291">
        <v>0</v>
      </c>
      <c r="L12" s="551">
        <f>H12+I12+J12+K12</f>
        <v>0</v>
      </c>
      <c r="M12" s="291">
        <v>0</v>
      </c>
      <c r="N12" s="291">
        <v>0</v>
      </c>
      <c r="O12" s="291">
        <v>0</v>
      </c>
      <c r="P12" s="430">
        <f>M12+N12+O12</f>
        <v>0</v>
      </c>
      <c r="Q12" s="291">
        <v>0</v>
      </c>
      <c r="R12" s="291">
        <v>0</v>
      </c>
      <c r="S12" s="291">
        <v>0</v>
      </c>
      <c r="T12" s="429">
        <f>Q12+R12+S12</f>
        <v>0</v>
      </c>
      <c r="U12" s="554">
        <f>L12+P12+T12</f>
        <v>0</v>
      </c>
    </row>
    <row r="13" spans="2:21" s="86" customFormat="1" ht="27" customHeight="1" thickBot="1">
      <c r="B13" s="258"/>
      <c r="C13" s="870"/>
      <c r="D13" s="3" t="s">
        <v>5</v>
      </c>
      <c r="E13" s="292">
        <f aca="true" t="shared" si="1" ref="E13:K13">E12</f>
        <v>0</v>
      </c>
      <c r="F13" s="292">
        <f t="shared" si="1"/>
        <v>0</v>
      </c>
      <c r="G13" s="292">
        <f t="shared" si="1"/>
        <v>0</v>
      </c>
      <c r="H13" s="446">
        <f t="shared" si="1"/>
        <v>0</v>
      </c>
      <c r="I13" s="292">
        <f t="shared" si="1"/>
        <v>0</v>
      </c>
      <c r="J13" s="292">
        <f t="shared" si="1"/>
        <v>0</v>
      </c>
      <c r="K13" s="292">
        <f t="shared" si="1"/>
        <v>0</v>
      </c>
      <c r="L13" s="503">
        <v>0</v>
      </c>
      <c r="M13" s="292">
        <f>M12</f>
        <v>0</v>
      </c>
      <c r="N13" s="292">
        <f>N12</f>
        <v>0</v>
      </c>
      <c r="O13" s="292">
        <f>O12</f>
        <v>0</v>
      </c>
      <c r="P13" s="503">
        <v>0</v>
      </c>
      <c r="Q13" s="292">
        <f>Q12</f>
        <v>0</v>
      </c>
      <c r="R13" s="292">
        <f>R12</f>
        <v>0</v>
      </c>
      <c r="S13" s="292">
        <f>S12</f>
        <v>0</v>
      </c>
      <c r="T13" s="429">
        <f>Q13+R13+S13</f>
        <v>0</v>
      </c>
      <c r="U13" s="554">
        <f>R13+S13+T13</f>
        <v>0</v>
      </c>
    </row>
    <row r="14" spans="2:21" s="86" customFormat="1" ht="26.25" thickBot="1">
      <c r="B14" s="257">
        <v>3</v>
      </c>
      <c r="C14" s="865" t="s">
        <v>118</v>
      </c>
      <c r="D14" s="346" t="s">
        <v>92</v>
      </c>
      <c r="E14" s="292">
        <v>32000</v>
      </c>
      <c r="F14" s="292">
        <v>32000</v>
      </c>
      <c r="G14" s="292">
        <v>33000</v>
      </c>
      <c r="H14" s="506">
        <f>E14+F14+G14</f>
        <v>97000</v>
      </c>
      <c r="I14" s="292">
        <v>32000</v>
      </c>
      <c r="J14" s="292">
        <v>63000</v>
      </c>
      <c r="K14" s="292">
        <v>0</v>
      </c>
      <c r="L14" s="551">
        <f>H14+I14+J14+K14</f>
        <v>192000</v>
      </c>
      <c r="M14" s="292">
        <v>66150</v>
      </c>
      <c r="N14" s="292">
        <v>0</v>
      </c>
      <c r="O14" s="292">
        <v>0</v>
      </c>
      <c r="P14" s="430">
        <f>M14+N14+O14</f>
        <v>66150</v>
      </c>
      <c r="Q14" s="292">
        <v>0</v>
      </c>
      <c r="R14" s="292">
        <v>0</v>
      </c>
      <c r="S14" s="292">
        <v>0</v>
      </c>
      <c r="T14" s="429">
        <f>Q14+R14+S14</f>
        <v>0</v>
      </c>
      <c r="U14" s="554">
        <f>L14+P14+T14</f>
        <v>258150</v>
      </c>
    </row>
    <row r="15" spans="2:21" s="87" customFormat="1" ht="24.75" customHeight="1" thickBot="1">
      <c r="B15" s="509"/>
      <c r="C15" s="866"/>
      <c r="D15" s="3" t="s">
        <v>5</v>
      </c>
      <c r="E15" s="293">
        <f aca="true" t="shared" si="2" ref="E15:U15">E14</f>
        <v>32000</v>
      </c>
      <c r="F15" s="293">
        <f t="shared" si="2"/>
        <v>32000</v>
      </c>
      <c r="G15" s="293">
        <f t="shared" si="2"/>
        <v>33000</v>
      </c>
      <c r="H15" s="447">
        <f t="shared" si="2"/>
        <v>97000</v>
      </c>
      <c r="I15" s="293">
        <f t="shared" si="2"/>
        <v>32000</v>
      </c>
      <c r="J15" s="293">
        <f t="shared" si="2"/>
        <v>63000</v>
      </c>
      <c r="K15" s="293">
        <f t="shared" si="2"/>
        <v>0</v>
      </c>
      <c r="L15" s="504">
        <f t="shared" si="2"/>
        <v>192000</v>
      </c>
      <c r="M15" s="293">
        <f t="shared" si="2"/>
        <v>66150</v>
      </c>
      <c r="N15" s="293">
        <f t="shared" si="2"/>
        <v>0</v>
      </c>
      <c r="O15" s="293">
        <f t="shared" si="2"/>
        <v>0</v>
      </c>
      <c r="P15" s="504">
        <f t="shared" si="2"/>
        <v>66150</v>
      </c>
      <c r="Q15" s="293">
        <f t="shared" si="2"/>
        <v>0</v>
      </c>
      <c r="R15" s="293">
        <f t="shared" si="2"/>
        <v>0</v>
      </c>
      <c r="S15" s="293">
        <f t="shared" si="2"/>
        <v>0</v>
      </c>
      <c r="T15" s="504">
        <f t="shared" si="2"/>
        <v>0</v>
      </c>
      <c r="U15" s="552">
        <f t="shared" si="2"/>
        <v>258150</v>
      </c>
    </row>
    <row r="16" spans="2:21" s="87" customFormat="1" ht="24.75" customHeight="1" thickBot="1">
      <c r="B16" s="510">
        <v>4</v>
      </c>
      <c r="C16" s="865" t="s">
        <v>114</v>
      </c>
      <c r="D16" s="346" t="s">
        <v>92</v>
      </c>
      <c r="E16" s="508">
        <v>0</v>
      </c>
      <c r="F16" s="508">
        <v>0</v>
      </c>
      <c r="G16" s="508">
        <v>0</v>
      </c>
      <c r="H16" s="506">
        <f>E16+F16+G16</f>
        <v>0</v>
      </c>
      <c r="I16" s="508">
        <v>0</v>
      </c>
      <c r="J16" s="508">
        <v>0</v>
      </c>
      <c r="K16" s="508">
        <v>0</v>
      </c>
      <c r="L16" s="551">
        <f>H16+I16+J16+K16</f>
        <v>0</v>
      </c>
      <c r="M16" s="508">
        <v>0</v>
      </c>
      <c r="N16" s="508">
        <v>0</v>
      </c>
      <c r="O16" s="508">
        <v>0</v>
      </c>
      <c r="P16" s="430">
        <f>M16+N16+O16</f>
        <v>0</v>
      </c>
      <c r="Q16" s="508">
        <v>0</v>
      </c>
      <c r="R16" s="508">
        <v>0</v>
      </c>
      <c r="S16" s="508">
        <v>0</v>
      </c>
      <c r="T16" s="501">
        <v>0</v>
      </c>
      <c r="U16" s="554">
        <f>L16+P16+T16</f>
        <v>0</v>
      </c>
    </row>
    <row r="17" spans="2:21" s="87" customFormat="1" ht="45" customHeight="1" thickBot="1">
      <c r="B17" s="511"/>
      <c r="C17" s="866"/>
      <c r="D17" s="3" t="s">
        <v>5</v>
      </c>
      <c r="E17" s="443">
        <f aca="true" t="shared" si="3" ref="E17:S17">E16</f>
        <v>0</v>
      </c>
      <c r="F17" s="443">
        <f t="shared" si="3"/>
        <v>0</v>
      </c>
      <c r="G17" s="443">
        <f t="shared" si="3"/>
        <v>0</v>
      </c>
      <c r="H17" s="447">
        <f>H16</f>
        <v>0</v>
      </c>
      <c r="I17" s="443">
        <f t="shared" si="3"/>
        <v>0</v>
      </c>
      <c r="J17" s="443">
        <f t="shared" si="3"/>
        <v>0</v>
      </c>
      <c r="K17" s="443">
        <f t="shared" si="3"/>
        <v>0</v>
      </c>
      <c r="L17" s="504">
        <f>L16</f>
        <v>0</v>
      </c>
      <c r="M17" s="443">
        <f t="shared" si="3"/>
        <v>0</v>
      </c>
      <c r="N17" s="443">
        <f t="shared" si="3"/>
        <v>0</v>
      </c>
      <c r="O17" s="443">
        <f t="shared" si="3"/>
        <v>0</v>
      </c>
      <c r="P17" s="504">
        <f>P16</f>
        <v>0</v>
      </c>
      <c r="Q17" s="443">
        <f t="shared" si="3"/>
        <v>0</v>
      </c>
      <c r="R17" s="443">
        <f t="shared" si="3"/>
        <v>0</v>
      </c>
      <c r="S17" s="443">
        <f t="shared" si="3"/>
        <v>0</v>
      </c>
      <c r="T17" s="504">
        <f>T16</f>
        <v>0</v>
      </c>
      <c r="U17" s="552">
        <f>U16</f>
        <v>0</v>
      </c>
    </row>
    <row r="18" spans="2:21" s="22" customFormat="1" ht="20.25" customHeight="1" thickBot="1">
      <c r="B18" s="507"/>
      <c r="C18" s="229"/>
      <c r="D18" s="93" t="s">
        <v>7</v>
      </c>
      <c r="E18" s="201">
        <f>E11+E13+E15</f>
        <v>32000</v>
      </c>
      <c r="F18" s="201">
        <f>F11+F13+F15</f>
        <v>32000</v>
      </c>
      <c r="G18" s="443">
        <f>G11+G13+G15</f>
        <v>33000</v>
      </c>
      <c r="H18" s="444">
        <f aca="true" t="shared" si="4" ref="H18:U18">H11+H13+H15+H17</f>
        <v>97000</v>
      </c>
      <c r="I18" s="444">
        <f t="shared" si="4"/>
        <v>32000</v>
      </c>
      <c r="J18" s="444">
        <f t="shared" si="4"/>
        <v>346000</v>
      </c>
      <c r="K18" s="444">
        <f t="shared" si="4"/>
        <v>0</v>
      </c>
      <c r="L18" s="444">
        <f t="shared" si="4"/>
        <v>475000</v>
      </c>
      <c r="M18" s="444">
        <f t="shared" si="4"/>
        <v>260300</v>
      </c>
      <c r="N18" s="444">
        <f t="shared" si="4"/>
        <v>0</v>
      </c>
      <c r="O18" s="444">
        <f t="shared" si="4"/>
        <v>0</v>
      </c>
      <c r="P18" s="444">
        <f t="shared" si="4"/>
        <v>260300</v>
      </c>
      <c r="Q18" s="553">
        <f t="shared" si="4"/>
        <v>0</v>
      </c>
      <c r="R18" s="553">
        <f t="shared" si="4"/>
        <v>0</v>
      </c>
      <c r="S18" s="553">
        <f t="shared" si="4"/>
        <v>0</v>
      </c>
      <c r="T18" s="553">
        <f t="shared" si="4"/>
        <v>0</v>
      </c>
      <c r="U18" s="555">
        <f t="shared" si="4"/>
        <v>735300</v>
      </c>
    </row>
    <row r="19" spans="2:3" s="22" customFormat="1" ht="12.75">
      <c r="B19" s="7"/>
      <c r="C19" s="89"/>
    </row>
    <row r="20" spans="2:4" s="19" customFormat="1" ht="12.75" customHeight="1">
      <c r="B20" s="836"/>
      <c r="C20" s="836"/>
      <c r="D20" s="836"/>
    </row>
    <row r="21" spans="2:4" s="19" customFormat="1" ht="12.75" customHeight="1">
      <c r="B21" s="239"/>
      <c r="C21" s="239"/>
      <c r="D21" s="145"/>
    </row>
    <row r="22" spans="2:4" s="8" customFormat="1" ht="12.75">
      <c r="B22" s="24"/>
      <c r="C22" s="23"/>
      <c r="D22" s="145"/>
    </row>
    <row r="23" spans="2:4" s="31" customFormat="1" ht="12.75">
      <c r="B23" s="134"/>
      <c r="C23" s="134"/>
      <c r="D23" s="145"/>
    </row>
    <row r="24" spans="2:4" s="148" customFormat="1" ht="12.75">
      <c r="B24" s="24"/>
      <c r="C24" s="24"/>
      <c r="D24" s="145"/>
    </row>
    <row r="25" spans="2:3" s="131" customFormat="1" ht="12.75">
      <c r="B25" s="20"/>
      <c r="C25" s="132"/>
    </row>
    <row r="26" spans="2:4" s="131" customFormat="1" ht="12.75">
      <c r="B26" s="14"/>
      <c r="C26" s="128"/>
      <c r="D26" s="36"/>
    </row>
    <row r="27" s="36" customFormat="1" ht="12.75">
      <c r="C27" s="65"/>
    </row>
    <row r="28" spans="3:4" s="36" customFormat="1" ht="12.75">
      <c r="C28" s="65"/>
      <c r="D28" s="18"/>
    </row>
    <row r="29" spans="1:3" s="23" customFormat="1" ht="12.75">
      <c r="A29" s="14"/>
      <c r="B29" s="60"/>
      <c r="C29" s="54"/>
    </row>
    <row r="30" spans="3:4" s="15" customFormat="1" ht="12.75">
      <c r="C30" s="110"/>
      <c r="D30" s="12"/>
    </row>
    <row r="33" spans="3:4" ht="12.75">
      <c r="C33" s="237"/>
      <c r="D33" s="238"/>
    </row>
    <row r="34" spans="3:4" ht="12.75">
      <c r="C34" s="238"/>
      <c r="D34" s="238"/>
    </row>
  </sheetData>
  <sheetProtection selectLockedCells="1" selectUnlockedCells="1"/>
  <mergeCells count="6">
    <mergeCell ref="C7:E7"/>
    <mergeCell ref="C14:C15"/>
    <mergeCell ref="B20:D20"/>
    <mergeCell ref="C10:C11"/>
    <mergeCell ref="C12:C13"/>
    <mergeCell ref="C16:C17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Mihaela Pesecan</cp:lastModifiedBy>
  <cp:lastPrinted>2022-05-12T10:26:35Z</cp:lastPrinted>
  <dcterms:created xsi:type="dcterms:W3CDTF">2014-05-05T12:43:29Z</dcterms:created>
  <dcterms:modified xsi:type="dcterms:W3CDTF">2022-12-13T11:01:29Z</dcterms:modified>
  <cp:category/>
  <cp:version/>
  <cp:contentType/>
  <cp:contentStatus/>
</cp:coreProperties>
</file>